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lauriss\Desktop\"/>
    </mc:Choice>
  </mc:AlternateContent>
  <xr:revisionPtr revIDLastSave="0" documentId="13_ncr:1_{40B49DE2-916F-4F28-BA8F-717E078F446E}" xr6:coauthVersionLast="47" xr6:coauthVersionMax="47" xr10:uidLastSave="{00000000-0000-0000-0000-000000000000}"/>
  <workbookProtection workbookAlgorithmName="SHA-512" workbookHashValue="aiOQi0qajkTSeYjtctvEKiUUo+xp4B+Ka0EBinbeGB+gx3wB0S7+VK53YDTuT7CaCt0z9ewEW7G9nuGLSWABpA==" workbookSaltValue="QKOvAIKiLGlRAFx2OX03/g==" workbookSpinCount="100000" lockStructure="1"/>
  <bookViews>
    <workbookView xWindow="28680" yWindow="-120" windowWidth="29040" windowHeight="17640" tabRatio="818" firstSheet="1" activeTab="2" xr2:uid="{00000000-000D-0000-FFFF-FFFF00000000}"/>
  </bookViews>
  <sheets>
    <sheet name="Error txt" sheetId="16" state="hidden" r:id="rId1"/>
    <sheet name="I Title" sheetId="1" r:id="rId2"/>
    <sheet name="II Description" sheetId="2" r:id="rId3"/>
    <sheet name="III Relevance" sheetId="3" r:id="rId4"/>
    <sheet name="IV AP1" sheetId="4" r:id="rId5"/>
    <sheet name="V AP2" sheetId="17" r:id="rId6"/>
    <sheet name="VI AP3" sheetId="18" r:id="rId7"/>
    <sheet name="VII AP4" sheetId="19" state="hidden" r:id="rId8"/>
    <sheet name="VIII AP5" sheetId="20" state="hidden" r:id="rId9"/>
    <sheet name="IX Time Plan" sheetId="8" r:id="rId10"/>
    <sheet name="X Partners" sheetId="9" r:id="rId11"/>
    <sheet name="XI Associates" sheetId="11" state="hidden" r:id="rId12"/>
    <sheet name="XII LogFrame" sheetId="12" r:id="rId13"/>
    <sheet name="XIII Budget per partners" sheetId="13" r:id="rId14"/>
    <sheet name="XIV Total Budget" sheetId="14" r:id="rId15"/>
    <sheet name="XV Declaration" sheetId="15" r:id="rId16"/>
  </sheets>
  <definedNames>
    <definedName name="_xlnm.Print_Area" localSheetId="1">'I Title'!$A$1:$I$53</definedName>
    <definedName name="_xlnm.Print_Area" localSheetId="2">'II Description'!$A$3:$K$86</definedName>
    <definedName name="_xlnm.Print_Area" localSheetId="3">'III Relevance'!$A$3:$K$99</definedName>
    <definedName name="_xlnm.Print_Area" localSheetId="4">'IV AP1'!$A$3:$K$41</definedName>
    <definedName name="_xlnm.Print_Area" localSheetId="5">'V AP2'!$A$3:$K$46</definedName>
    <definedName name="_xlnm.Print_Area" localSheetId="6">'VI AP3'!$A$3:$K$42</definedName>
    <definedName name="_xlnm.Print_Area" localSheetId="7">'VII AP4'!$A$3:$K$42</definedName>
    <definedName name="_xlnm.Print_Area" localSheetId="8">'VIII AP5'!$A$3:$K$42</definedName>
    <definedName name="_xlnm.Print_Area" localSheetId="10">'X Partners'!$A$1:$K$902</definedName>
    <definedName name="_xlnm.Print_Area" localSheetId="11">'XI Associates'!$A$1:$K$373</definedName>
    <definedName name="_xlnm.Print_Area" localSheetId="12">'XII LogFrame'!$A$3:$G$10</definedName>
    <definedName name="_xlnm.Print_Area" localSheetId="13">'XIII Budget per partners'!$A$3:$AU$293</definedName>
    <definedName name="_xlnm.Print_Area" localSheetId="14">'XIV Total Budget'!$A$3:$I$36</definedName>
    <definedName name="_xlnm.Print_Area" localSheetId="15">'XV Declaration'!$A$3:$F$29</definedName>
    <definedName name="_xlnm.Print_Titles" localSheetId="9">'IX Time Plan'!$6:$8</definedName>
    <definedName name="_xlnm.Print_Titles" localSheetId="13">'XIII Budget per partners'!$B:$B,'XIII Budget per partners'!$7:$8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5" i="14" l="1"/>
  <c r="H69" i="2"/>
  <c r="E24" i="14" l="1"/>
  <c r="E23" i="14"/>
  <c r="E22" i="14"/>
  <c r="B40" i="2"/>
  <c r="P28" i="2"/>
  <c r="P26" i="2"/>
  <c r="B16" i="2"/>
  <c r="F30" i="2" l="1"/>
  <c r="F31" i="2" s="1"/>
  <c r="D36" i="14"/>
  <c r="F130" i="9" l="1"/>
  <c r="H130" i="9" s="1"/>
  <c r="F194" i="9"/>
  <c r="H194" i="9" s="1"/>
  <c r="F258" i="9"/>
  <c r="H258" i="9" s="1"/>
  <c r="E29" i="14"/>
  <c r="F514" i="9" s="1"/>
  <c r="H514" i="9" s="1"/>
  <c r="E30" i="14"/>
  <c r="F578" i="9" s="1"/>
  <c r="H578" i="9" s="1"/>
  <c r="E31" i="14"/>
  <c r="F642" i="9" s="1"/>
  <c r="H642" i="9" s="1"/>
  <c r="E32" i="14"/>
  <c r="F706" i="9" s="1"/>
  <c r="H706" i="9" s="1"/>
  <c r="E33" i="14"/>
  <c r="F770" i="9" s="1"/>
  <c r="H770" i="9" s="1"/>
  <c r="E34" i="14"/>
  <c r="F834" i="9" s="1"/>
  <c r="H834" i="9" s="1"/>
  <c r="E35" i="14"/>
  <c r="F63" i="9"/>
  <c r="H63" i="9" s="1"/>
  <c r="F898" i="9" l="1"/>
  <c r="H898" i="9" s="1"/>
  <c r="BA289" i="13"/>
  <c r="BA288" i="13"/>
  <c r="BA287" i="13"/>
  <c r="BA286" i="13"/>
  <c r="BA12" i="13"/>
  <c r="BA13" i="13"/>
  <c r="BA14" i="13"/>
  <c r="BA15" i="13"/>
  <c r="BA16" i="13"/>
  <c r="BA17" i="13"/>
  <c r="BA18" i="13"/>
  <c r="BA19" i="13"/>
  <c r="BA20" i="13"/>
  <c r="BA21" i="13"/>
  <c r="BA22" i="13"/>
  <c r="BA23" i="13"/>
  <c r="BA24" i="13"/>
  <c r="BA25" i="13"/>
  <c r="BA26" i="13"/>
  <c r="BA27" i="13"/>
  <c r="BA28" i="13"/>
  <c r="BA29" i="13"/>
  <c r="BA30" i="13"/>
  <c r="BA31" i="13"/>
  <c r="BA32" i="13"/>
  <c r="BA33" i="13"/>
  <c r="BA34" i="13"/>
  <c r="BA35" i="13"/>
  <c r="BA36" i="13"/>
  <c r="BA37" i="13"/>
  <c r="BA38" i="13"/>
  <c r="BA39" i="13"/>
  <c r="BA40" i="13"/>
  <c r="BA41" i="13"/>
  <c r="BA42" i="13"/>
  <c r="BA43" i="13"/>
  <c r="BA44" i="13"/>
  <c r="BA45" i="13"/>
  <c r="BA46" i="13"/>
  <c r="BA47" i="13"/>
  <c r="BA48" i="13"/>
  <c r="BA49" i="13"/>
  <c r="BA50" i="13"/>
  <c r="BA51" i="13"/>
  <c r="BA52" i="13"/>
  <c r="BA53" i="13"/>
  <c r="BA54" i="13"/>
  <c r="BA55" i="13"/>
  <c r="BA56" i="13"/>
  <c r="BA57" i="13"/>
  <c r="BA58" i="13"/>
  <c r="BA59" i="13"/>
  <c r="BA60" i="13"/>
  <c r="BA61" i="13"/>
  <c r="BA62" i="13"/>
  <c r="BA63" i="13"/>
  <c r="BA64" i="13"/>
  <c r="BA65" i="13"/>
  <c r="BA66" i="13"/>
  <c r="BA67" i="13"/>
  <c r="BA68" i="13"/>
  <c r="BA69" i="13"/>
  <c r="BA70" i="13"/>
  <c r="BA71" i="13"/>
  <c r="BA72" i="13"/>
  <c r="BA73" i="13"/>
  <c r="BA74" i="13"/>
  <c r="BA75" i="13"/>
  <c r="BA76" i="13"/>
  <c r="BA77" i="13"/>
  <c r="BA78" i="13"/>
  <c r="BA79" i="13"/>
  <c r="BA80" i="13"/>
  <c r="BA81" i="13"/>
  <c r="BA82" i="13"/>
  <c r="BA83" i="13"/>
  <c r="BA84" i="13"/>
  <c r="BA85" i="13"/>
  <c r="BA86" i="13"/>
  <c r="BA87" i="13"/>
  <c r="BA88" i="13"/>
  <c r="BA89" i="13"/>
  <c r="BA90" i="13"/>
  <c r="BA91" i="13"/>
  <c r="BA92" i="13"/>
  <c r="BA93" i="13"/>
  <c r="BA94" i="13"/>
  <c r="BA95" i="13"/>
  <c r="BA96" i="13"/>
  <c r="BA97" i="13"/>
  <c r="BA98" i="13"/>
  <c r="BA99" i="13"/>
  <c r="BA100" i="13"/>
  <c r="BA101" i="13"/>
  <c r="BA102" i="13"/>
  <c r="BA103" i="13"/>
  <c r="BA104" i="13"/>
  <c r="BA105" i="13"/>
  <c r="BA106" i="13"/>
  <c r="BA107" i="13"/>
  <c r="BA108" i="13"/>
  <c r="BA109" i="13"/>
  <c r="BA110" i="13"/>
  <c r="BA111" i="13"/>
  <c r="BA112" i="13"/>
  <c r="BA113" i="13"/>
  <c r="BA114" i="13"/>
  <c r="BA115" i="13"/>
  <c r="BA116" i="13"/>
  <c r="BA117" i="13"/>
  <c r="BA118" i="13"/>
  <c r="BA119" i="13"/>
  <c r="BA120" i="13"/>
  <c r="BA121" i="13"/>
  <c r="BA122" i="13"/>
  <c r="BA123" i="13"/>
  <c r="BA124" i="13"/>
  <c r="BA125" i="13"/>
  <c r="BA126" i="13"/>
  <c r="BA127" i="13"/>
  <c r="BA128" i="13"/>
  <c r="BA129" i="13"/>
  <c r="BA130" i="13"/>
  <c r="BA131" i="13"/>
  <c r="BA132" i="13"/>
  <c r="BA133" i="13"/>
  <c r="BA134" i="13"/>
  <c r="BA135" i="13"/>
  <c r="BA136" i="13"/>
  <c r="BA137" i="13"/>
  <c r="BA138" i="13"/>
  <c r="BA139" i="13"/>
  <c r="BA140" i="13"/>
  <c r="BA141" i="13"/>
  <c r="BA142" i="13"/>
  <c r="BA143" i="13"/>
  <c r="BA144" i="13"/>
  <c r="BA145" i="13"/>
  <c r="BA146" i="13"/>
  <c r="BA147" i="13"/>
  <c r="BA148" i="13"/>
  <c r="BA149" i="13"/>
  <c r="BA150" i="13"/>
  <c r="BA151" i="13"/>
  <c r="BA152" i="13"/>
  <c r="BA153" i="13"/>
  <c r="BA154" i="13"/>
  <c r="BA155" i="13"/>
  <c r="BA156" i="13"/>
  <c r="BA157" i="13"/>
  <c r="BA158" i="13"/>
  <c r="BA159" i="13"/>
  <c r="BA160" i="13"/>
  <c r="BA161" i="13"/>
  <c r="BA162" i="13"/>
  <c r="BA163" i="13"/>
  <c r="BA164" i="13"/>
  <c r="BA165" i="13"/>
  <c r="BA166" i="13"/>
  <c r="BA167" i="13"/>
  <c r="BA168" i="13"/>
  <c r="BA169" i="13"/>
  <c r="BA170" i="13"/>
  <c r="BA171" i="13"/>
  <c r="BA172" i="13"/>
  <c r="BA173" i="13"/>
  <c r="BA174" i="13"/>
  <c r="BA175" i="13"/>
  <c r="BA176" i="13"/>
  <c r="BA177" i="13"/>
  <c r="BA178" i="13"/>
  <c r="BA179" i="13"/>
  <c r="BA180" i="13"/>
  <c r="BA181" i="13"/>
  <c r="BA182" i="13"/>
  <c r="BA183" i="13"/>
  <c r="BA184" i="13"/>
  <c r="BA185" i="13"/>
  <c r="BA186" i="13"/>
  <c r="BA187" i="13"/>
  <c r="BA188" i="13"/>
  <c r="BA189" i="13"/>
  <c r="BA190" i="13"/>
  <c r="BA191" i="13"/>
  <c r="BA192" i="13"/>
  <c r="BA193" i="13"/>
  <c r="BA194" i="13"/>
  <c r="BA195" i="13"/>
  <c r="BA196" i="13"/>
  <c r="BA197" i="13"/>
  <c r="BA198" i="13"/>
  <c r="BA199" i="13"/>
  <c r="BA200" i="13"/>
  <c r="BA201" i="13"/>
  <c r="BA202" i="13"/>
  <c r="BA203" i="13"/>
  <c r="BA204" i="13"/>
  <c r="BA205" i="13"/>
  <c r="BA206" i="13"/>
  <c r="BA207" i="13"/>
  <c r="BA208" i="13"/>
  <c r="BA209" i="13"/>
  <c r="BA210" i="13"/>
  <c r="BA211" i="13"/>
  <c r="BA212" i="13"/>
  <c r="BA213" i="13"/>
  <c r="BA214" i="13"/>
  <c r="BA215" i="13"/>
  <c r="BA216" i="13"/>
  <c r="BA217" i="13"/>
  <c r="BA218" i="13"/>
  <c r="BA219" i="13"/>
  <c r="BA220" i="13"/>
  <c r="BA221" i="13"/>
  <c r="BA222" i="13"/>
  <c r="BA223" i="13"/>
  <c r="BA224" i="13"/>
  <c r="BA225" i="13"/>
  <c r="BA226" i="13"/>
  <c r="BA227" i="13"/>
  <c r="BA228" i="13"/>
  <c r="BA229" i="13"/>
  <c r="BA230" i="13"/>
  <c r="BA231" i="13"/>
  <c r="BA232" i="13"/>
  <c r="BA233" i="13"/>
  <c r="BA234" i="13"/>
  <c r="BA235" i="13"/>
  <c r="BA236" i="13"/>
  <c r="BA237" i="13"/>
  <c r="BA238" i="13"/>
  <c r="BA239" i="13"/>
  <c r="BA240" i="13"/>
  <c r="BA241" i="13"/>
  <c r="BA242" i="13"/>
  <c r="BA243" i="13"/>
  <c r="BA244" i="13"/>
  <c r="BA245" i="13"/>
  <c r="BA246" i="13"/>
  <c r="BA247" i="13"/>
  <c r="BA248" i="13"/>
  <c r="BA249" i="13"/>
  <c r="BA250" i="13"/>
  <c r="BA251" i="13"/>
  <c r="BA252" i="13"/>
  <c r="BA253" i="13"/>
  <c r="BA254" i="13"/>
  <c r="BA255" i="13"/>
  <c r="BA256" i="13"/>
  <c r="BA257" i="13"/>
  <c r="BA258" i="13"/>
  <c r="BA259" i="13"/>
  <c r="BA260" i="13"/>
  <c r="BA261" i="13"/>
  <c r="BA262" i="13"/>
  <c r="BA263" i="13"/>
  <c r="BA264" i="13"/>
  <c r="BA265" i="13"/>
  <c r="BA266" i="13"/>
  <c r="BA267" i="13"/>
  <c r="BA268" i="13"/>
  <c r="BA269" i="13"/>
  <c r="BA270" i="13"/>
  <c r="BA271" i="13"/>
  <c r="BA272" i="13"/>
  <c r="BA273" i="13"/>
  <c r="BA274" i="13"/>
  <c r="BA275" i="13"/>
  <c r="BA276" i="13"/>
  <c r="BA277" i="13"/>
  <c r="BA278" i="13"/>
  <c r="BA279" i="13"/>
  <c r="BA280" i="13"/>
  <c r="BA281" i="13"/>
  <c r="BA11" i="13"/>
  <c r="BA10" i="13"/>
  <c r="B80" i="3" l="1"/>
  <c r="AT289" i="13"/>
  <c r="AT288" i="13"/>
  <c r="AT287" i="13"/>
  <c r="AT286" i="13"/>
  <c r="AT281" i="13"/>
  <c r="AT280" i="13"/>
  <c r="AT279" i="13"/>
  <c r="AT278" i="13"/>
  <c r="AT277" i="13"/>
  <c r="AT276" i="13"/>
  <c r="AT275" i="13"/>
  <c r="AT274" i="13"/>
  <c r="AT273" i="13"/>
  <c r="AT272" i="13"/>
  <c r="AT271" i="13"/>
  <c r="AT270" i="13"/>
  <c r="AT269" i="13"/>
  <c r="AT268" i="13"/>
  <c r="AT267" i="13"/>
  <c r="AT266" i="13"/>
  <c r="AT265" i="13"/>
  <c r="AT264" i="13"/>
  <c r="AT263" i="13"/>
  <c r="AT262" i="13"/>
  <c r="AT261" i="13"/>
  <c r="AT260" i="13"/>
  <c r="AT259" i="13"/>
  <c r="AT258" i="13"/>
  <c r="AT257" i="13"/>
  <c r="AT256" i="13"/>
  <c r="AT255" i="13"/>
  <c r="AT254" i="13"/>
  <c r="AT253" i="13"/>
  <c r="AT252" i="13"/>
  <c r="AT251" i="13"/>
  <c r="AT250" i="13"/>
  <c r="AT249" i="13"/>
  <c r="AT248" i="13"/>
  <c r="AT247" i="13"/>
  <c r="AT246" i="13"/>
  <c r="AT245" i="13"/>
  <c r="AT244" i="13"/>
  <c r="AT243" i="13"/>
  <c r="AT242" i="13"/>
  <c r="AT241" i="13"/>
  <c r="AT240" i="13"/>
  <c r="AT239" i="13"/>
  <c r="AT238" i="13"/>
  <c r="AT237" i="13"/>
  <c r="AT236" i="13"/>
  <c r="AT235" i="13"/>
  <c r="AT234" i="13"/>
  <c r="AT233" i="13"/>
  <c r="AT232" i="13"/>
  <c r="AT229" i="13"/>
  <c r="AT228" i="13"/>
  <c r="AT227" i="13"/>
  <c r="AT226" i="13"/>
  <c r="AT225" i="13"/>
  <c r="AT224" i="13"/>
  <c r="AT223" i="13"/>
  <c r="AT222" i="13"/>
  <c r="AT221" i="13"/>
  <c r="AT220" i="13"/>
  <c r="AT219" i="13"/>
  <c r="AT218" i="13"/>
  <c r="AT217" i="13"/>
  <c r="AT216" i="13"/>
  <c r="AT215" i="13"/>
  <c r="AT214" i="13"/>
  <c r="AT213" i="13"/>
  <c r="AT212" i="13"/>
  <c r="AT211" i="13"/>
  <c r="AT210" i="13"/>
  <c r="AT209" i="13"/>
  <c r="AT208" i="13"/>
  <c r="AT207" i="13"/>
  <c r="AT206" i="13"/>
  <c r="AT205" i="13"/>
  <c r="AT204" i="13"/>
  <c r="AT203" i="13"/>
  <c r="AT202" i="13"/>
  <c r="AT201" i="13"/>
  <c r="AT200" i="13"/>
  <c r="AT199" i="13"/>
  <c r="AT198" i="13"/>
  <c r="AT197" i="13"/>
  <c r="AT196" i="13"/>
  <c r="AT195" i="13"/>
  <c r="AT194" i="13"/>
  <c r="AT193" i="13"/>
  <c r="AT192" i="13"/>
  <c r="AT191" i="13"/>
  <c r="AT190" i="13"/>
  <c r="AT189" i="13"/>
  <c r="AT188" i="13"/>
  <c r="AT187" i="13"/>
  <c r="AT186" i="13"/>
  <c r="AT185" i="13"/>
  <c r="AT184" i="13"/>
  <c r="AT183" i="13"/>
  <c r="AT182" i="13"/>
  <c r="AT181" i="13"/>
  <c r="AT180" i="13"/>
  <c r="AT179" i="13"/>
  <c r="AT178" i="13"/>
  <c r="AT177" i="13"/>
  <c r="AT176" i="13"/>
  <c r="AT175" i="13"/>
  <c r="AT174" i="13"/>
  <c r="AT173" i="13"/>
  <c r="AT172" i="13"/>
  <c r="AT171" i="13"/>
  <c r="AT170" i="13"/>
  <c r="AT169" i="13"/>
  <c r="AT168" i="13"/>
  <c r="AT167" i="13"/>
  <c r="AT166" i="13"/>
  <c r="AT165" i="13"/>
  <c r="AT162" i="13"/>
  <c r="AT161" i="13"/>
  <c r="AT160" i="13"/>
  <c r="AT159" i="13"/>
  <c r="AT158" i="13"/>
  <c r="AT157" i="13"/>
  <c r="AT156" i="13"/>
  <c r="AT155" i="13"/>
  <c r="AT154" i="13"/>
  <c r="AT153" i="13"/>
  <c r="AT152" i="13"/>
  <c r="AT151" i="13"/>
  <c r="AT150" i="13"/>
  <c r="AT149" i="13"/>
  <c r="AT148" i="13"/>
  <c r="AT147" i="13"/>
  <c r="AT146" i="13"/>
  <c r="AT145" i="13"/>
  <c r="AT144" i="13"/>
  <c r="AT143" i="13"/>
  <c r="AT142" i="13"/>
  <c r="AT141" i="13"/>
  <c r="AT140" i="13"/>
  <c r="AT139" i="13"/>
  <c r="AT138" i="13"/>
  <c r="AT137" i="13"/>
  <c r="AT136" i="13"/>
  <c r="AT135" i="13"/>
  <c r="AT134" i="13"/>
  <c r="AT133" i="13"/>
  <c r="AT132" i="13"/>
  <c r="AT131" i="13"/>
  <c r="AT130" i="13"/>
  <c r="AT129" i="13"/>
  <c r="AT128" i="13"/>
  <c r="AT127" i="13"/>
  <c r="AT126" i="13"/>
  <c r="AT125" i="13"/>
  <c r="AT124" i="13"/>
  <c r="AT123" i="13"/>
  <c r="AT122" i="13"/>
  <c r="AT121" i="13"/>
  <c r="AT120" i="13"/>
  <c r="AT119" i="13"/>
  <c r="AT118" i="13"/>
  <c r="AT117" i="13"/>
  <c r="AT116" i="13"/>
  <c r="AT115" i="13"/>
  <c r="AT114" i="13"/>
  <c r="AT113" i="13"/>
  <c r="AT110" i="13"/>
  <c r="AT109" i="13"/>
  <c r="AT108" i="13"/>
  <c r="AT107" i="13"/>
  <c r="AT106" i="13"/>
  <c r="AT105" i="13"/>
  <c r="AT104" i="13"/>
  <c r="AT103" i="13"/>
  <c r="AT101" i="13"/>
  <c r="AT100" i="13"/>
  <c r="AT99" i="13"/>
  <c r="AT98" i="13"/>
  <c r="AT97" i="13"/>
  <c r="AT96" i="13"/>
  <c r="AT95" i="13"/>
  <c r="AT94" i="13"/>
  <c r="AT93" i="13"/>
  <c r="AT92" i="13"/>
  <c r="AT91" i="13"/>
  <c r="AT90" i="13"/>
  <c r="AT89" i="13"/>
  <c r="AT88" i="13"/>
  <c r="AT87" i="13"/>
  <c r="AT86" i="13"/>
  <c r="AT85" i="13"/>
  <c r="AT84" i="13"/>
  <c r="AT83" i="13"/>
  <c r="AT82" i="13"/>
  <c r="AT81" i="13"/>
  <c r="AT80" i="13"/>
  <c r="AT79" i="13"/>
  <c r="AT78" i="13"/>
  <c r="AT77" i="13"/>
  <c r="AT76" i="13"/>
  <c r="AT75" i="13"/>
  <c r="AT74" i="13"/>
  <c r="AT73" i="13"/>
  <c r="AT72" i="13"/>
  <c r="AT71" i="13"/>
  <c r="AT70" i="13"/>
  <c r="AT69" i="13"/>
  <c r="AT68" i="13"/>
  <c r="AT67" i="13"/>
  <c r="AT66" i="13"/>
  <c r="AT65" i="13"/>
  <c r="AT64" i="13"/>
  <c r="AT63" i="13"/>
  <c r="AT62" i="13"/>
  <c r="AT61" i="13"/>
  <c r="AT60" i="13"/>
  <c r="AT59" i="13"/>
  <c r="AT58" i="13"/>
  <c r="AT57" i="13"/>
  <c r="AT56" i="13"/>
  <c r="AT55" i="13"/>
  <c r="AT54" i="13"/>
  <c r="AT53" i="13"/>
  <c r="AT52" i="13"/>
  <c r="AT49" i="13"/>
  <c r="AT48" i="13"/>
  <c r="AT47" i="13"/>
  <c r="AT46" i="13"/>
  <c r="AT45" i="13"/>
  <c r="AT44" i="13"/>
  <c r="AT43" i="13"/>
  <c r="AT42" i="13"/>
  <c r="AT41" i="13"/>
  <c r="AT40" i="13"/>
  <c r="AT39" i="13"/>
  <c r="AT38" i="13"/>
  <c r="AT37" i="13"/>
  <c r="AT36" i="13"/>
  <c r="AT35" i="13"/>
  <c r="AT34" i="13"/>
  <c r="AT33" i="13"/>
  <c r="AT32" i="13"/>
  <c r="AT31" i="13"/>
  <c r="AT30" i="13"/>
  <c r="AT29" i="13"/>
  <c r="AT28" i="13"/>
  <c r="AT27" i="13"/>
  <c r="AT26" i="13"/>
  <c r="AT25" i="13"/>
  <c r="AT24" i="13"/>
  <c r="AT23" i="13"/>
  <c r="AT22" i="13"/>
  <c r="AT21" i="13"/>
  <c r="AT20" i="13"/>
  <c r="AT19" i="13"/>
  <c r="AT18" i="13"/>
  <c r="AT17" i="13"/>
  <c r="AT16" i="13"/>
  <c r="AT15" i="13"/>
  <c r="AT14" i="13"/>
  <c r="AT13" i="13"/>
  <c r="AT12" i="13"/>
  <c r="AT11" i="13"/>
  <c r="AT10" i="13"/>
  <c r="AQ289" i="13"/>
  <c r="AQ288" i="13"/>
  <c r="AQ287" i="13"/>
  <c r="AQ286" i="13"/>
  <c r="AQ281" i="13"/>
  <c r="AQ280" i="13"/>
  <c r="AQ279" i="13"/>
  <c r="AQ278" i="13"/>
  <c r="AQ277" i="13"/>
  <c r="AQ276" i="13"/>
  <c r="AQ275" i="13"/>
  <c r="AQ274" i="13"/>
  <c r="AQ273" i="13"/>
  <c r="AQ272" i="13"/>
  <c r="AQ271" i="13"/>
  <c r="AQ270" i="13"/>
  <c r="AQ269" i="13"/>
  <c r="AQ268" i="13"/>
  <c r="AQ267" i="13"/>
  <c r="AQ266" i="13"/>
  <c r="AQ265" i="13"/>
  <c r="AQ264" i="13"/>
  <c r="AQ263" i="13"/>
  <c r="AQ262" i="13"/>
  <c r="AQ261" i="13"/>
  <c r="AQ260" i="13"/>
  <c r="AQ259" i="13"/>
  <c r="AQ258" i="13"/>
  <c r="AQ257" i="13"/>
  <c r="AQ256" i="13"/>
  <c r="AQ255" i="13"/>
  <c r="AQ254" i="13"/>
  <c r="AQ253" i="13"/>
  <c r="AQ252" i="13"/>
  <c r="AQ251" i="13"/>
  <c r="AQ250" i="13"/>
  <c r="AQ249" i="13"/>
  <c r="AQ248" i="13"/>
  <c r="AQ247" i="13"/>
  <c r="AQ246" i="13"/>
  <c r="AQ245" i="13"/>
  <c r="AQ244" i="13"/>
  <c r="AQ243" i="13"/>
  <c r="AQ242" i="13"/>
  <c r="AQ241" i="13"/>
  <c r="AQ240" i="13"/>
  <c r="AQ239" i="13"/>
  <c r="AQ238" i="13"/>
  <c r="AQ237" i="13"/>
  <c r="AQ236" i="13"/>
  <c r="AQ235" i="13"/>
  <c r="AQ234" i="13"/>
  <c r="AQ233" i="13"/>
  <c r="AQ232" i="13"/>
  <c r="AQ229" i="13"/>
  <c r="AQ228" i="13"/>
  <c r="AQ227" i="13"/>
  <c r="AQ226" i="13"/>
  <c r="AQ225" i="13"/>
  <c r="AQ224" i="13"/>
  <c r="AQ223" i="13"/>
  <c r="AQ222" i="13"/>
  <c r="AQ221" i="13"/>
  <c r="AQ220" i="13"/>
  <c r="AQ219" i="13"/>
  <c r="AQ218" i="13"/>
  <c r="AQ217" i="13"/>
  <c r="AQ216" i="13"/>
  <c r="AQ215" i="13"/>
  <c r="AQ214" i="13"/>
  <c r="AQ213" i="13"/>
  <c r="AQ212" i="13"/>
  <c r="AQ211" i="13"/>
  <c r="AQ210" i="13"/>
  <c r="AQ209" i="13"/>
  <c r="AQ208" i="13"/>
  <c r="AQ207" i="13"/>
  <c r="AQ206" i="13"/>
  <c r="AQ205" i="13"/>
  <c r="AQ204" i="13"/>
  <c r="AQ203" i="13"/>
  <c r="AQ202" i="13"/>
  <c r="AQ201" i="13"/>
  <c r="AQ200" i="13"/>
  <c r="AQ199" i="13"/>
  <c r="AQ198" i="13"/>
  <c r="AQ197" i="13"/>
  <c r="AQ196" i="13"/>
  <c r="AQ195" i="13"/>
  <c r="AQ194" i="13"/>
  <c r="AQ193" i="13"/>
  <c r="AQ192" i="13"/>
  <c r="AQ191" i="13"/>
  <c r="AQ190" i="13"/>
  <c r="AQ189" i="13"/>
  <c r="AQ188" i="13"/>
  <c r="AQ187" i="13"/>
  <c r="AQ186" i="13"/>
  <c r="AQ185" i="13"/>
  <c r="AQ184" i="13"/>
  <c r="AQ183" i="13"/>
  <c r="AQ182" i="13"/>
  <c r="AQ181" i="13"/>
  <c r="AQ180" i="13"/>
  <c r="AQ179" i="13"/>
  <c r="AQ178" i="13"/>
  <c r="AQ177" i="13"/>
  <c r="AQ176" i="13"/>
  <c r="AQ175" i="13"/>
  <c r="AQ174" i="13"/>
  <c r="AQ173" i="13"/>
  <c r="AQ172" i="13"/>
  <c r="AQ171" i="13"/>
  <c r="AQ170" i="13"/>
  <c r="AQ169" i="13"/>
  <c r="AQ168" i="13"/>
  <c r="AQ167" i="13"/>
  <c r="AQ166" i="13"/>
  <c r="AQ165" i="13"/>
  <c r="AQ162" i="13"/>
  <c r="AQ161" i="13"/>
  <c r="AQ160" i="13"/>
  <c r="AQ159" i="13"/>
  <c r="AQ158" i="13"/>
  <c r="AQ157" i="13"/>
  <c r="AQ156" i="13"/>
  <c r="AQ155" i="13"/>
  <c r="AQ154" i="13"/>
  <c r="AQ153" i="13"/>
  <c r="AQ152" i="13"/>
  <c r="AQ151" i="13"/>
  <c r="AQ150" i="13"/>
  <c r="AQ149" i="13"/>
  <c r="AQ148" i="13"/>
  <c r="AQ147" i="13"/>
  <c r="AQ146" i="13"/>
  <c r="AQ145" i="13"/>
  <c r="AQ144" i="13"/>
  <c r="AQ143" i="13"/>
  <c r="AQ142" i="13"/>
  <c r="AQ141" i="13"/>
  <c r="AQ140" i="13"/>
  <c r="AQ139" i="13"/>
  <c r="AQ138" i="13"/>
  <c r="AQ137" i="13"/>
  <c r="AQ136" i="13"/>
  <c r="AQ135" i="13"/>
  <c r="AQ134" i="13"/>
  <c r="AQ133" i="13"/>
  <c r="AQ132" i="13"/>
  <c r="AQ131" i="13"/>
  <c r="AQ130" i="13"/>
  <c r="AQ129" i="13"/>
  <c r="AQ128" i="13"/>
  <c r="AQ127" i="13"/>
  <c r="AQ126" i="13"/>
  <c r="AQ125" i="13"/>
  <c r="AQ124" i="13"/>
  <c r="AQ123" i="13"/>
  <c r="AQ122" i="13"/>
  <c r="AQ121" i="13"/>
  <c r="AQ120" i="13"/>
  <c r="AQ119" i="13"/>
  <c r="AQ118" i="13"/>
  <c r="AQ117" i="13"/>
  <c r="AQ116" i="13"/>
  <c r="AQ115" i="13"/>
  <c r="AQ114" i="13"/>
  <c r="AQ113" i="13"/>
  <c r="AQ110" i="13"/>
  <c r="AQ109" i="13"/>
  <c r="AQ108" i="13"/>
  <c r="AQ107" i="13"/>
  <c r="AQ106" i="13"/>
  <c r="AQ105" i="13"/>
  <c r="AQ104" i="13"/>
  <c r="AQ103" i="13"/>
  <c r="AQ101" i="13"/>
  <c r="AQ100" i="13"/>
  <c r="AQ99" i="13"/>
  <c r="AQ98" i="13"/>
  <c r="AQ97" i="13"/>
  <c r="AQ96" i="13"/>
  <c r="AQ95" i="13"/>
  <c r="AQ94" i="13"/>
  <c r="AQ93" i="13"/>
  <c r="AQ92" i="13"/>
  <c r="AQ91" i="13"/>
  <c r="AQ90" i="13"/>
  <c r="AQ89" i="13"/>
  <c r="AQ88" i="13"/>
  <c r="AQ87" i="13"/>
  <c r="AQ86" i="13"/>
  <c r="AQ85" i="13"/>
  <c r="AQ84" i="13"/>
  <c r="AQ83" i="13"/>
  <c r="AQ82" i="13"/>
  <c r="AQ81" i="13"/>
  <c r="AQ80" i="13"/>
  <c r="AQ79" i="13"/>
  <c r="AQ78" i="13"/>
  <c r="AQ77" i="13"/>
  <c r="AQ76" i="13"/>
  <c r="AQ75" i="13"/>
  <c r="AQ74" i="13"/>
  <c r="AQ73" i="13"/>
  <c r="AQ72" i="13"/>
  <c r="AQ71" i="13"/>
  <c r="AQ70" i="13"/>
  <c r="AQ69" i="13"/>
  <c r="AQ68" i="13"/>
  <c r="AQ67" i="13"/>
  <c r="AQ66" i="13"/>
  <c r="AQ65" i="13"/>
  <c r="AQ64" i="13"/>
  <c r="AQ63" i="13"/>
  <c r="AQ62" i="13"/>
  <c r="AQ61" i="13"/>
  <c r="AQ60" i="13"/>
  <c r="AQ59" i="13"/>
  <c r="AQ58" i="13"/>
  <c r="AQ57" i="13"/>
  <c r="AQ56" i="13"/>
  <c r="AQ55" i="13"/>
  <c r="AQ54" i="13"/>
  <c r="AQ53" i="13"/>
  <c r="AQ52" i="13"/>
  <c r="AQ49" i="13"/>
  <c r="AQ48" i="13"/>
  <c r="AQ47" i="13"/>
  <c r="AQ46" i="13"/>
  <c r="AQ45" i="13"/>
  <c r="AQ44" i="13"/>
  <c r="AQ43" i="13"/>
  <c r="AQ42" i="13"/>
  <c r="AQ41" i="13"/>
  <c r="AQ40" i="13"/>
  <c r="AQ39" i="13"/>
  <c r="AQ38" i="13"/>
  <c r="AQ37" i="13"/>
  <c r="AQ36" i="13"/>
  <c r="AQ35" i="13"/>
  <c r="AQ34" i="13"/>
  <c r="AQ33" i="13"/>
  <c r="AQ32" i="13"/>
  <c r="AQ31" i="13"/>
  <c r="AQ30" i="13"/>
  <c r="AQ29" i="13"/>
  <c r="AQ28" i="13"/>
  <c r="AQ27" i="13"/>
  <c r="AQ26" i="13"/>
  <c r="AQ25" i="13"/>
  <c r="AQ24" i="13"/>
  <c r="AQ23" i="13"/>
  <c r="AQ22" i="13"/>
  <c r="AQ21" i="13"/>
  <c r="AQ20" i="13"/>
  <c r="AQ19" i="13"/>
  <c r="AQ18" i="13"/>
  <c r="AQ17" i="13"/>
  <c r="AQ16" i="13"/>
  <c r="AQ15" i="13"/>
  <c r="AQ14" i="13"/>
  <c r="AQ13" i="13"/>
  <c r="AQ12" i="13"/>
  <c r="AQ11" i="13"/>
  <c r="AQ10" i="13"/>
  <c r="AN289" i="13"/>
  <c r="AN288" i="13"/>
  <c r="AN287" i="13"/>
  <c r="AN286" i="13"/>
  <c r="AN281" i="13"/>
  <c r="AN280" i="13"/>
  <c r="AN279" i="13"/>
  <c r="AN278" i="13"/>
  <c r="AN277" i="13"/>
  <c r="AN276" i="13"/>
  <c r="AN275" i="13"/>
  <c r="AN274" i="13"/>
  <c r="AN273" i="13"/>
  <c r="AN272" i="13"/>
  <c r="AN271" i="13"/>
  <c r="AN270" i="13"/>
  <c r="AN269" i="13"/>
  <c r="AN268" i="13"/>
  <c r="AN267" i="13"/>
  <c r="AN266" i="13"/>
  <c r="AN265" i="13"/>
  <c r="AN264" i="13"/>
  <c r="AN263" i="13"/>
  <c r="AN262" i="13"/>
  <c r="AN261" i="13"/>
  <c r="AN260" i="13"/>
  <c r="AN259" i="13"/>
  <c r="AN258" i="13"/>
  <c r="AN257" i="13"/>
  <c r="AN256" i="13"/>
  <c r="AN255" i="13"/>
  <c r="AN254" i="13"/>
  <c r="AN253" i="13"/>
  <c r="AN252" i="13"/>
  <c r="AN251" i="13"/>
  <c r="AN250" i="13"/>
  <c r="AN249" i="13"/>
  <c r="AN248" i="13"/>
  <c r="AN247" i="13"/>
  <c r="AN246" i="13"/>
  <c r="AN245" i="13"/>
  <c r="AN244" i="13"/>
  <c r="AN243" i="13"/>
  <c r="AN242" i="13"/>
  <c r="AN241" i="13"/>
  <c r="AN240" i="13"/>
  <c r="AN239" i="13"/>
  <c r="AN238" i="13"/>
  <c r="AN237" i="13"/>
  <c r="AN236" i="13"/>
  <c r="AN235" i="13"/>
  <c r="AN234" i="13"/>
  <c r="AN233" i="13"/>
  <c r="AN232" i="13"/>
  <c r="AN229" i="13"/>
  <c r="AN228" i="13"/>
  <c r="AN227" i="13"/>
  <c r="AN226" i="13"/>
  <c r="AN225" i="13"/>
  <c r="AN224" i="13"/>
  <c r="AN223" i="13"/>
  <c r="AN222" i="13"/>
  <c r="AN221" i="13"/>
  <c r="AN220" i="13"/>
  <c r="AN219" i="13"/>
  <c r="AN218" i="13"/>
  <c r="AN217" i="13"/>
  <c r="AN216" i="13"/>
  <c r="AN215" i="13"/>
  <c r="AN214" i="13"/>
  <c r="AN213" i="13"/>
  <c r="AN212" i="13"/>
  <c r="AN211" i="13"/>
  <c r="AN210" i="13"/>
  <c r="AN209" i="13"/>
  <c r="AN208" i="13"/>
  <c r="AN207" i="13"/>
  <c r="AN206" i="13"/>
  <c r="AN205" i="13"/>
  <c r="AN204" i="13"/>
  <c r="AN203" i="13"/>
  <c r="AN202" i="13"/>
  <c r="AN201" i="13"/>
  <c r="AN200" i="13"/>
  <c r="AN199" i="13"/>
  <c r="AN198" i="13"/>
  <c r="AN197" i="13"/>
  <c r="AN196" i="13"/>
  <c r="AN195" i="13"/>
  <c r="AN194" i="13"/>
  <c r="AN193" i="13"/>
  <c r="AN192" i="13"/>
  <c r="AN191" i="13"/>
  <c r="AN190" i="13"/>
  <c r="AN189" i="13"/>
  <c r="AN188" i="13"/>
  <c r="AN187" i="13"/>
  <c r="AN186" i="13"/>
  <c r="AN185" i="13"/>
  <c r="AN184" i="13"/>
  <c r="AN183" i="13"/>
  <c r="AN182" i="13"/>
  <c r="AN181" i="13"/>
  <c r="AN180" i="13"/>
  <c r="AN179" i="13"/>
  <c r="AN178" i="13"/>
  <c r="AN177" i="13"/>
  <c r="AN176" i="13"/>
  <c r="AN175" i="13"/>
  <c r="AN174" i="13"/>
  <c r="AN173" i="13"/>
  <c r="AN172" i="13"/>
  <c r="AN171" i="13"/>
  <c r="AN170" i="13"/>
  <c r="AN169" i="13"/>
  <c r="AN168" i="13"/>
  <c r="AN167" i="13"/>
  <c r="AN166" i="13"/>
  <c r="AN165" i="13"/>
  <c r="AN162" i="13"/>
  <c r="AN161" i="13"/>
  <c r="AN160" i="13"/>
  <c r="AN159" i="13"/>
  <c r="AN158" i="13"/>
  <c r="AN157" i="13"/>
  <c r="AN156" i="13"/>
  <c r="AN155" i="13"/>
  <c r="AN154" i="13"/>
  <c r="AN153" i="13"/>
  <c r="AN152" i="13"/>
  <c r="AN151" i="13"/>
  <c r="AN150" i="13"/>
  <c r="AN149" i="13"/>
  <c r="AN148" i="13"/>
  <c r="AN147" i="13"/>
  <c r="AN146" i="13"/>
  <c r="AN145" i="13"/>
  <c r="AN144" i="13"/>
  <c r="AN143" i="13"/>
  <c r="AN142" i="13"/>
  <c r="AN141" i="13"/>
  <c r="AN140" i="13"/>
  <c r="AN139" i="13"/>
  <c r="AN138" i="13"/>
  <c r="AN137" i="13"/>
  <c r="AN136" i="13"/>
  <c r="AN135" i="13"/>
  <c r="AN134" i="13"/>
  <c r="AN133" i="13"/>
  <c r="AN132" i="13"/>
  <c r="AN131" i="13"/>
  <c r="AN130" i="13"/>
  <c r="AN129" i="13"/>
  <c r="AN128" i="13"/>
  <c r="AN127" i="13"/>
  <c r="AN126" i="13"/>
  <c r="AN125" i="13"/>
  <c r="AN124" i="13"/>
  <c r="AN123" i="13"/>
  <c r="AN122" i="13"/>
  <c r="AN121" i="13"/>
  <c r="AN120" i="13"/>
  <c r="AN119" i="13"/>
  <c r="AN118" i="13"/>
  <c r="AN117" i="13"/>
  <c r="AN116" i="13"/>
  <c r="AN115" i="13"/>
  <c r="AN114" i="13"/>
  <c r="AN113" i="13"/>
  <c r="AN110" i="13"/>
  <c r="AN109" i="13"/>
  <c r="AN108" i="13"/>
  <c r="AN107" i="13"/>
  <c r="AN106" i="13"/>
  <c r="AN105" i="13"/>
  <c r="AN104" i="13"/>
  <c r="AN103" i="13"/>
  <c r="AN101" i="13"/>
  <c r="AN100" i="13"/>
  <c r="AN99" i="13"/>
  <c r="AN98" i="13"/>
  <c r="AN97" i="13"/>
  <c r="AN96" i="13"/>
  <c r="AN95" i="13"/>
  <c r="AN94" i="13"/>
  <c r="AN93" i="13"/>
  <c r="AN92" i="13"/>
  <c r="AN91" i="13"/>
  <c r="AN90" i="13"/>
  <c r="AN89" i="13"/>
  <c r="AN88" i="13"/>
  <c r="AN87" i="13"/>
  <c r="AN86" i="13"/>
  <c r="AN85" i="13"/>
  <c r="AN84" i="13"/>
  <c r="AN83" i="13"/>
  <c r="AN82" i="13"/>
  <c r="AN81" i="13"/>
  <c r="AN80" i="13"/>
  <c r="AN79" i="13"/>
  <c r="AN78" i="13"/>
  <c r="AN77" i="13"/>
  <c r="AN76" i="13"/>
  <c r="AN75" i="13"/>
  <c r="AN74" i="13"/>
  <c r="AN73" i="13"/>
  <c r="AN72" i="13"/>
  <c r="AN71" i="13"/>
  <c r="AN70" i="13"/>
  <c r="AN69" i="13"/>
  <c r="AN68" i="13"/>
  <c r="AN67" i="13"/>
  <c r="AN66" i="13"/>
  <c r="AN65" i="13"/>
  <c r="AN64" i="13"/>
  <c r="AN63" i="13"/>
  <c r="AN62" i="13"/>
  <c r="AN61" i="13"/>
  <c r="AN60" i="13"/>
  <c r="AN59" i="13"/>
  <c r="AN58" i="13"/>
  <c r="AN57" i="13"/>
  <c r="AN56" i="13"/>
  <c r="AN55" i="13"/>
  <c r="AN54" i="13"/>
  <c r="AN53" i="13"/>
  <c r="AN52" i="13"/>
  <c r="AN49" i="13"/>
  <c r="AN48" i="13"/>
  <c r="AN47" i="13"/>
  <c r="AN46" i="13"/>
  <c r="AN45" i="13"/>
  <c r="AN44" i="13"/>
  <c r="AN43" i="13"/>
  <c r="AN42" i="13"/>
  <c r="AN41" i="13"/>
  <c r="AN40" i="13"/>
  <c r="AN39" i="13"/>
  <c r="AN38" i="13"/>
  <c r="AN37" i="13"/>
  <c r="AN36" i="13"/>
  <c r="AN35" i="13"/>
  <c r="AN34" i="13"/>
  <c r="AN33" i="13"/>
  <c r="AN32" i="13"/>
  <c r="AN31" i="13"/>
  <c r="AN30" i="13"/>
  <c r="AN29" i="13"/>
  <c r="AN28" i="13"/>
  <c r="AN27" i="13"/>
  <c r="AN26" i="13"/>
  <c r="AN25" i="13"/>
  <c r="AN24" i="13"/>
  <c r="AN23" i="13"/>
  <c r="AN22" i="13"/>
  <c r="AN21" i="13"/>
  <c r="AN20" i="13"/>
  <c r="AN19" i="13"/>
  <c r="AN18" i="13"/>
  <c r="AN17" i="13"/>
  <c r="AN16" i="13"/>
  <c r="AN15" i="13"/>
  <c r="AN14" i="13"/>
  <c r="AN13" i="13"/>
  <c r="AN12" i="13"/>
  <c r="AN11" i="13"/>
  <c r="AN10" i="13"/>
  <c r="AK289" i="13"/>
  <c r="AK288" i="13"/>
  <c r="AK287" i="13"/>
  <c r="AK286" i="13"/>
  <c r="AK281" i="13"/>
  <c r="AK280" i="13"/>
  <c r="AK279" i="13"/>
  <c r="AK278" i="13"/>
  <c r="AK277" i="13"/>
  <c r="AK276" i="13"/>
  <c r="AK275" i="13"/>
  <c r="AK274" i="13"/>
  <c r="AK273" i="13"/>
  <c r="AK272" i="13"/>
  <c r="AK271" i="13"/>
  <c r="AK270" i="13"/>
  <c r="AK269" i="13"/>
  <c r="AK268" i="13"/>
  <c r="AK267" i="13"/>
  <c r="AK266" i="13"/>
  <c r="AK265" i="13"/>
  <c r="AK264" i="13"/>
  <c r="AK263" i="13"/>
  <c r="AK262" i="13"/>
  <c r="AK261" i="13"/>
  <c r="AK260" i="13"/>
  <c r="AK259" i="13"/>
  <c r="AK258" i="13"/>
  <c r="AK257" i="13"/>
  <c r="AK256" i="13"/>
  <c r="AK255" i="13"/>
  <c r="AK254" i="13"/>
  <c r="AK253" i="13"/>
  <c r="AK252" i="13"/>
  <c r="AK251" i="13"/>
  <c r="AK250" i="13"/>
  <c r="AK249" i="13"/>
  <c r="AK248" i="13"/>
  <c r="AK247" i="13"/>
  <c r="AK246" i="13"/>
  <c r="AK245" i="13"/>
  <c r="AK244" i="13"/>
  <c r="AK243" i="13"/>
  <c r="AK242" i="13"/>
  <c r="AK241" i="13"/>
  <c r="AK240" i="13"/>
  <c r="AK239" i="13"/>
  <c r="AK238" i="13"/>
  <c r="AK237" i="13"/>
  <c r="AK236" i="13"/>
  <c r="AK235" i="13"/>
  <c r="AK234" i="13"/>
  <c r="AK233" i="13"/>
  <c r="AK232" i="13"/>
  <c r="AK229" i="13"/>
  <c r="AK228" i="13"/>
  <c r="AK227" i="13"/>
  <c r="AK226" i="13"/>
  <c r="AK225" i="13"/>
  <c r="AK224" i="13"/>
  <c r="AK223" i="13"/>
  <c r="AK222" i="13"/>
  <c r="AK221" i="13"/>
  <c r="AK220" i="13"/>
  <c r="AK219" i="13"/>
  <c r="AK218" i="13"/>
  <c r="AK217" i="13"/>
  <c r="AK216" i="13"/>
  <c r="AK215" i="13"/>
  <c r="AK214" i="13"/>
  <c r="AK213" i="13"/>
  <c r="AK212" i="13"/>
  <c r="AK211" i="13"/>
  <c r="AK210" i="13"/>
  <c r="AK209" i="13"/>
  <c r="AK208" i="13"/>
  <c r="AK207" i="13"/>
  <c r="AK206" i="13"/>
  <c r="AK205" i="13"/>
  <c r="AK204" i="13"/>
  <c r="AK203" i="13"/>
  <c r="AK202" i="13"/>
  <c r="AK201" i="13"/>
  <c r="AK200" i="13"/>
  <c r="AK199" i="13"/>
  <c r="AK198" i="13"/>
  <c r="AK197" i="13"/>
  <c r="AK196" i="13"/>
  <c r="AK195" i="13"/>
  <c r="AK194" i="13"/>
  <c r="AK193" i="13"/>
  <c r="AK192" i="13"/>
  <c r="AK191" i="13"/>
  <c r="AK190" i="13"/>
  <c r="AK189" i="13"/>
  <c r="AK188" i="13"/>
  <c r="AK187" i="13"/>
  <c r="AK186" i="13"/>
  <c r="AK185" i="13"/>
  <c r="AK184" i="13"/>
  <c r="AK183" i="13"/>
  <c r="AK182" i="13"/>
  <c r="AK181" i="13"/>
  <c r="AK180" i="13"/>
  <c r="AK179" i="13"/>
  <c r="AK178" i="13"/>
  <c r="AK177" i="13"/>
  <c r="AK176" i="13"/>
  <c r="AK175" i="13"/>
  <c r="AK174" i="13"/>
  <c r="AK173" i="13"/>
  <c r="AK172" i="13"/>
  <c r="AK171" i="13"/>
  <c r="AK170" i="13"/>
  <c r="AK169" i="13"/>
  <c r="AK168" i="13"/>
  <c r="AK167" i="13"/>
  <c r="AK166" i="13"/>
  <c r="AK165" i="13"/>
  <c r="AK162" i="13"/>
  <c r="AK161" i="13"/>
  <c r="AK160" i="13"/>
  <c r="AK159" i="13"/>
  <c r="AK158" i="13"/>
  <c r="AK157" i="13"/>
  <c r="AK156" i="13"/>
  <c r="AK155" i="13"/>
  <c r="AK154" i="13"/>
  <c r="AK153" i="13"/>
  <c r="AK152" i="13"/>
  <c r="AK151" i="13"/>
  <c r="AK150" i="13"/>
  <c r="AK149" i="13"/>
  <c r="AK148" i="13"/>
  <c r="AK147" i="13"/>
  <c r="AK146" i="13"/>
  <c r="AK145" i="13"/>
  <c r="AK144" i="13"/>
  <c r="AK143" i="13"/>
  <c r="AK142" i="13"/>
  <c r="AK141" i="13"/>
  <c r="AK140" i="13"/>
  <c r="AK139" i="13"/>
  <c r="AK138" i="13"/>
  <c r="AK137" i="13"/>
  <c r="AK136" i="13"/>
  <c r="AK135" i="13"/>
  <c r="AK134" i="13"/>
  <c r="AK133" i="13"/>
  <c r="AK132" i="13"/>
  <c r="AK131" i="13"/>
  <c r="AK130" i="13"/>
  <c r="AK129" i="13"/>
  <c r="AK128" i="13"/>
  <c r="AK127" i="13"/>
  <c r="AK126" i="13"/>
  <c r="AK125" i="13"/>
  <c r="AK124" i="13"/>
  <c r="AK123" i="13"/>
  <c r="AK122" i="13"/>
  <c r="AK121" i="13"/>
  <c r="AK120" i="13"/>
  <c r="AK119" i="13"/>
  <c r="AK118" i="13"/>
  <c r="AK117" i="13"/>
  <c r="AK116" i="13"/>
  <c r="AK115" i="13"/>
  <c r="AK114" i="13"/>
  <c r="AK113" i="13"/>
  <c r="AK110" i="13"/>
  <c r="AK109" i="13"/>
  <c r="AK108" i="13"/>
  <c r="AK107" i="13"/>
  <c r="AK106" i="13"/>
  <c r="AK105" i="13"/>
  <c r="AK104" i="13"/>
  <c r="AK103" i="13"/>
  <c r="AK101" i="13"/>
  <c r="AK100" i="13"/>
  <c r="AK99" i="13"/>
  <c r="AK98" i="13"/>
  <c r="AK97" i="13"/>
  <c r="AK96" i="13"/>
  <c r="AK95" i="13"/>
  <c r="AK94" i="13"/>
  <c r="AK93" i="13"/>
  <c r="AK92" i="13"/>
  <c r="AK91" i="13"/>
  <c r="AK90" i="13"/>
  <c r="AK89" i="13"/>
  <c r="AK88" i="13"/>
  <c r="AK87" i="13"/>
  <c r="AK86" i="13"/>
  <c r="AK85" i="13"/>
  <c r="AK84" i="13"/>
  <c r="AK83" i="13"/>
  <c r="AK82" i="13"/>
  <c r="AK81" i="13"/>
  <c r="AK80" i="13"/>
  <c r="AK79" i="13"/>
  <c r="AK78" i="13"/>
  <c r="AK77" i="13"/>
  <c r="AK76" i="13"/>
  <c r="AK75" i="13"/>
  <c r="AK74" i="13"/>
  <c r="AK73" i="13"/>
  <c r="AK72" i="13"/>
  <c r="AK71" i="13"/>
  <c r="AK70" i="13"/>
  <c r="AK69" i="13"/>
  <c r="AK68" i="13"/>
  <c r="AK67" i="13"/>
  <c r="AK66" i="13"/>
  <c r="AK65" i="13"/>
  <c r="AK64" i="13"/>
  <c r="AK63" i="13"/>
  <c r="AK62" i="13"/>
  <c r="AK61" i="13"/>
  <c r="AK60" i="13"/>
  <c r="AK59" i="13"/>
  <c r="AK58" i="13"/>
  <c r="AK57" i="13"/>
  <c r="AK56" i="13"/>
  <c r="AK55" i="13"/>
  <c r="AK54" i="13"/>
  <c r="AK53" i="13"/>
  <c r="AK52" i="13"/>
  <c r="AK49" i="13"/>
  <c r="AK48" i="13"/>
  <c r="AK47" i="13"/>
  <c r="AK46" i="13"/>
  <c r="AK45" i="13"/>
  <c r="AK44" i="13"/>
  <c r="AK43" i="13"/>
  <c r="AK42" i="13"/>
  <c r="AK41" i="13"/>
  <c r="AK40" i="13"/>
  <c r="AK39" i="13"/>
  <c r="AK38" i="13"/>
  <c r="AK37" i="13"/>
  <c r="AK36" i="13"/>
  <c r="AK35" i="13"/>
  <c r="AK34" i="13"/>
  <c r="AK33" i="13"/>
  <c r="AK32" i="13"/>
  <c r="AK31" i="13"/>
  <c r="AK30" i="13"/>
  <c r="AK29" i="13"/>
  <c r="AK28" i="13"/>
  <c r="AK27" i="13"/>
  <c r="AK26" i="13"/>
  <c r="AK25" i="13"/>
  <c r="AK24" i="13"/>
  <c r="AK23" i="13"/>
  <c r="AK22" i="13"/>
  <c r="AK21" i="13"/>
  <c r="AK20" i="13"/>
  <c r="AK19" i="13"/>
  <c r="AK18" i="13"/>
  <c r="AK17" i="13"/>
  <c r="AK16" i="13"/>
  <c r="AK15" i="13"/>
  <c r="AK14" i="13"/>
  <c r="AK13" i="13"/>
  <c r="AK12" i="13"/>
  <c r="AK11" i="13"/>
  <c r="AK10" i="13"/>
  <c r="AH289" i="13"/>
  <c r="AH288" i="13"/>
  <c r="AH287" i="13"/>
  <c r="AH286" i="13"/>
  <c r="AH281" i="13"/>
  <c r="AH280" i="13"/>
  <c r="AH279" i="13"/>
  <c r="AH278" i="13"/>
  <c r="AH277" i="13"/>
  <c r="AH276" i="13"/>
  <c r="AH275" i="13"/>
  <c r="AH274" i="13"/>
  <c r="AH273" i="13"/>
  <c r="AH272" i="13"/>
  <c r="AH271" i="13"/>
  <c r="AH270" i="13"/>
  <c r="AH269" i="13"/>
  <c r="AH268" i="13"/>
  <c r="AH267" i="13"/>
  <c r="AH266" i="13"/>
  <c r="AH265" i="13"/>
  <c r="AH264" i="13"/>
  <c r="AH263" i="13"/>
  <c r="AH262" i="13"/>
  <c r="AH261" i="13"/>
  <c r="AH260" i="13"/>
  <c r="AH259" i="13"/>
  <c r="AH258" i="13"/>
  <c r="AH257" i="13"/>
  <c r="AH256" i="13"/>
  <c r="AH255" i="13"/>
  <c r="AH254" i="13"/>
  <c r="AH253" i="13"/>
  <c r="AH252" i="13"/>
  <c r="AH251" i="13"/>
  <c r="AH250" i="13"/>
  <c r="AH249" i="13"/>
  <c r="AH248" i="13"/>
  <c r="AH247" i="13"/>
  <c r="AH246" i="13"/>
  <c r="AH245" i="13"/>
  <c r="AH244" i="13"/>
  <c r="AH243" i="13"/>
  <c r="AH242" i="13"/>
  <c r="AH241" i="13"/>
  <c r="AH240" i="13"/>
  <c r="AH239" i="13"/>
  <c r="AH238" i="13"/>
  <c r="AH237" i="13"/>
  <c r="AH236" i="13"/>
  <c r="AH235" i="13"/>
  <c r="AH234" i="13"/>
  <c r="AH233" i="13"/>
  <c r="AH232" i="13"/>
  <c r="AH229" i="13"/>
  <c r="AH228" i="13"/>
  <c r="AH227" i="13"/>
  <c r="AH226" i="13"/>
  <c r="AH225" i="13"/>
  <c r="AH224" i="13"/>
  <c r="AH223" i="13"/>
  <c r="AH222" i="13"/>
  <c r="AH221" i="13"/>
  <c r="AH220" i="13"/>
  <c r="AH219" i="13"/>
  <c r="AH218" i="13"/>
  <c r="AH217" i="13"/>
  <c r="AH216" i="13"/>
  <c r="AH215" i="13"/>
  <c r="AH214" i="13"/>
  <c r="AH213" i="13"/>
  <c r="AH212" i="13"/>
  <c r="AH211" i="13"/>
  <c r="AH210" i="13"/>
  <c r="AH209" i="13"/>
  <c r="AH208" i="13"/>
  <c r="AH207" i="13"/>
  <c r="AH206" i="13"/>
  <c r="AH205" i="13"/>
  <c r="AH204" i="13"/>
  <c r="AH203" i="13"/>
  <c r="AH202" i="13"/>
  <c r="AH201" i="13"/>
  <c r="AH200" i="13"/>
  <c r="AH199" i="13"/>
  <c r="AH198" i="13"/>
  <c r="AH197" i="13"/>
  <c r="AH196" i="13"/>
  <c r="AH195" i="13"/>
  <c r="AH194" i="13"/>
  <c r="AH193" i="13"/>
  <c r="AH192" i="13"/>
  <c r="AH191" i="13"/>
  <c r="AH190" i="13"/>
  <c r="AH189" i="13"/>
  <c r="AH188" i="13"/>
  <c r="AH187" i="13"/>
  <c r="AH186" i="13"/>
  <c r="AH185" i="13"/>
  <c r="AH184" i="13"/>
  <c r="AH183" i="13"/>
  <c r="AH182" i="13"/>
  <c r="AH181" i="13"/>
  <c r="AH180" i="13"/>
  <c r="AH179" i="13"/>
  <c r="AH178" i="13"/>
  <c r="AH177" i="13"/>
  <c r="AH176" i="13"/>
  <c r="AH175" i="13"/>
  <c r="AH174" i="13"/>
  <c r="AH173" i="13"/>
  <c r="AH172" i="13"/>
  <c r="AH171" i="13"/>
  <c r="AH170" i="13"/>
  <c r="AH169" i="13"/>
  <c r="AH168" i="13"/>
  <c r="AH167" i="13"/>
  <c r="AH166" i="13"/>
  <c r="AH165" i="13"/>
  <c r="AH162" i="13"/>
  <c r="AH161" i="13"/>
  <c r="AH160" i="13"/>
  <c r="AH159" i="13"/>
  <c r="AH158" i="13"/>
  <c r="AH157" i="13"/>
  <c r="AH156" i="13"/>
  <c r="AH155" i="13"/>
  <c r="AH154" i="13"/>
  <c r="AH153" i="13"/>
  <c r="AH152" i="13"/>
  <c r="AH151" i="13"/>
  <c r="AH150" i="13"/>
  <c r="AH149" i="13"/>
  <c r="AH148" i="13"/>
  <c r="AH147" i="13"/>
  <c r="AH146" i="13"/>
  <c r="AH145" i="13"/>
  <c r="AH144" i="13"/>
  <c r="AH143" i="13"/>
  <c r="AH142" i="13"/>
  <c r="AH141" i="13"/>
  <c r="AH140" i="13"/>
  <c r="AH139" i="13"/>
  <c r="AH138" i="13"/>
  <c r="AH137" i="13"/>
  <c r="AH136" i="13"/>
  <c r="AH135" i="13"/>
  <c r="AH134" i="13"/>
  <c r="AH133" i="13"/>
  <c r="AH132" i="13"/>
  <c r="AH131" i="13"/>
  <c r="AH130" i="13"/>
  <c r="AH129" i="13"/>
  <c r="AH128" i="13"/>
  <c r="AH127" i="13"/>
  <c r="AH126" i="13"/>
  <c r="AH125" i="13"/>
  <c r="AH124" i="13"/>
  <c r="AH123" i="13"/>
  <c r="AH122" i="13"/>
  <c r="AH121" i="13"/>
  <c r="AH120" i="13"/>
  <c r="AH119" i="13"/>
  <c r="AH118" i="13"/>
  <c r="AH117" i="13"/>
  <c r="AH116" i="13"/>
  <c r="AH115" i="13"/>
  <c r="AH114" i="13"/>
  <c r="AH113" i="13"/>
  <c r="AH110" i="13"/>
  <c r="AH109" i="13"/>
  <c r="AH108" i="13"/>
  <c r="AH107" i="13"/>
  <c r="AH106" i="13"/>
  <c r="AH105" i="13"/>
  <c r="AH104" i="13"/>
  <c r="AH103" i="13"/>
  <c r="AH101" i="13"/>
  <c r="AH100" i="13"/>
  <c r="AH99" i="13"/>
  <c r="AH98" i="13"/>
  <c r="AH97" i="13"/>
  <c r="AH96" i="13"/>
  <c r="AH95" i="13"/>
  <c r="AH94" i="13"/>
  <c r="AH93" i="13"/>
  <c r="AH92" i="13"/>
  <c r="AH91" i="13"/>
  <c r="AH90" i="13"/>
  <c r="AH89" i="13"/>
  <c r="AH88" i="13"/>
  <c r="AH87" i="13"/>
  <c r="AH86" i="13"/>
  <c r="AH85" i="13"/>
  <c r="AH84" i="13"/>
  <c r="AH83" i="13"/>
  <c r="AH82" i="13"/>
  <c r="AH81" i="13"/>
  <c r="AH80" i="13"/>
  <c r="AH79" i="13"/>
  <c r="AH78" i="13"/>
  <c r="AH77" i="13"/>
  <c r="AH76" i="13"/>
  <c r="AH75" i="13"/>
  <c r="AH74" i="13"/>
  <c r="AH73" i="13"/>
  <c r="AH72" i="13"/>
  <c r="AH71" i="13"/>
  <c r="AH70" i="13"/>
  <c r="AH69" i="13"/>
  <c r="AH68" i="13"/>
  <c r="AH67" i="13"/>
  <c r="AH66" i="13"/>
  <c r="AH65" i="13"/>
  <c r="AH64" i="13"/>
  <c r="AH63" i="13"/>
  <c r="AH62" i="13"/>
  <c r="AH61" i="13"/>
  <c r="AH60" i="13"/>
  <c r="AH59" i="13"/>
  <c r="AH58" i="13"/>
  <c r="AH57" i="13"/>
  <c r="AH56" i="13"/>
  <c r="AH55" i="13"/>
  <c r="AH54" i="13"/>
  <c r="AH53" i="13"/>
  <c r="AH52" i="13"/>
  <c r="AH49" i="13"/>
  <c r="AH48" i="13"/>
  <c r="AH47" i="13"/>
  <c r="AH46" i="13"/>
  <c r="AH45" i="13"/>
  <c r="AH44" i="13"/>
  <c r="AH43" i="13"/>
  <c r="AH42" i="13"/>
  <c r="AH41" i="13"/>
  <c r="AH40" i="13"/>
  <c r="AH39" i="13"/>
  <c r="AH38" i="13"/>
  <c r="AH37" i="13"/>
  <c r="AH36" i="13"/>
  <c r="AH35" i="13"/>
  <c r="AH34" i="13"/>
  <c r="AH33" i="13"/>
  <c r="AH32" i="13"/>
  <c r="AH31" i="13"/>
  <c r="AH30" i="13"/>
  <c r="AH29" i="13"/>
  <c r="AH28" i="13"/>
  <c r="AH27" i="13"/>
  <c r="AH26" i="13"/>
  <c r="AH25" i="13"/>
  <c r="AH24" i="13"/>
  <c r="AH23" i="13"/>
  <c r="AH22" i="13"/>
  <c r="AH21" i="13"/>
  <c r="AH20" i="13"/>
  <c r="AH19" i="13"/>
  <c r="AH18" i="13"/>
  <c r="AH17" i="13"/>
  <c r="AH16" i="13"/>
  <c r="AH15" i="13"/>
  <c r="AH14" i="13"/>
  <c r="AH13" i="13"/>
  <c r="AH12" i="13"/>
  <c r="AH11" i="13"/>
  <c r="AH10" i="13"/>
  <c r="AE289" i="13"/>
  <c r="AE288" i="13"/>
  <c r="AE287" i="13"/>
  <c r="AE286" i="13"/>
  <c r="AE281" i="13"/>
  <c r="AE280" i="13"/>
  <c r="AE279" i="13"/>
  <c r="AE278" i="13"/>
  <c r="AE277" i="13"/>
  <c r="AE276" i="13"/>
  <c r="AE275" i="13"/>
  <c r="AE274" i="13"/>
  <c r="AE273" i="13"/>
  <c r="AE272" i="13"/>
  <c r="AE271" i="13"/>
  <c r="AE270" i="13"/>
  <c r="AE269" i="13"/>
  <c r="AE268" i="13"/>
  <c r="AE267" i="13"/>
  <c r="AE266" i="13"/>
  <c r="AE265" i="13"/>
  <c r="AE264" i="13"/>
  <c r="AE263" i="13"/>
  <c r="AE262" i="13"/>
  <c r="AE261" i="13"/>
  <c r="AE260" i="13"/>
  <c r="AE259" i="13"/>
  <c r="AE258" i="13"/>
  <c r="AE257" i="13"/>
  <c r="AE256" i="13"/>
  <c r="AE255" i="13"/>
  <c r="AE254" i="13"/>
  <c r="AE253" i="13"/>
  <c r="AE252" i="13"/>
  <c r="AE251" i="13"/>
  <c r="AE250" i="13"/>
  <c r="AE249" i="13"/>
  <c r="AE248" i="13"/>
  <c r="AE247" i="13"/>
  <c r="AE246" i="13"/>
  <c r="AE245" i="13"/>
  <c r="AE244" i="13"/>
  <c r="AE243" i="13"/>
  <c r="AE242" i="13"/>
  <c r="AE241" i="13"/>
  <c r="AE240" i="13"/>
  <c r="AE239" i="13"/>
  <c r="AE238" i="13"/>
  <c r="AE237" i="13"/>
  <c r="AE236" i="13"/>
  <c r="AE235" i="13"/>
  <c r="AE234" i="13"/>
  <c r="AE233" i="13"/>
  <c r="AE232" i="13"/>
  <c r="AE229" i="13"/>
  <c r="AE228" i="13"/>
  <c r="AE227" i="13"/>
  <c r="AE226" i="13"/>
  <c r="AE225" i="13"/>
  <c r="AE224" i="13"/>
  <c r="AE223" i="13"/>
  <c r="AE222" i="13"/>
  <c r="AE221" i="13"/>
  <c r="AE220" i="13"/>
  <c r="AE219" i="13"/>
  <c r="AE218" i="13"/>
  <c r="AE217" i="13"/>
  <c r="AE216" i="13"/>
  <c r="AE215" i="13"/>
  <c r="AE214" i="13"/>
  <c r="AE213" i="13"/>
  <c r="AE212" i="13"/>
  <c r="AE211" i="13"/>
  <c r="AE210" i="13"/>
  <c r="AE209" i="13"/>
  <c r="AE208" i="13"/>
  <c r="AE207" i="13"/>
  <c r="AE206" i="13"/>
  <c r="AE205" i="13"/>
  <c r="AE204" i="13"/>
  <c r="AE203" i="13"/>
  <c r="AE202" i="13"/>
  <c r="AE201" i="13"/>
  <c r="AE200" i="13"/>
  <c r="AE199" i="13"/>
  <c r="AE198" i="13"/>
  <c r="AE197" i="13"/>
  <c r="AE196" i="13"/>
  <c r="AE195" i="13"/>
  <c r="AE194" i="13"/>
  <c r="AE193" i="13"/>
  <c r="AE192" i="13"/>
  <c r="AE191" i="13"/>
  <c r="AE190" i="13"/>
  <c r="AE189" i="13"/>
  <c r="AE188" i="13"/>
  <c r="AE187" i="13"/>
  <c r="AE186" i="13"/>
  <c r="AE185" i="13"/>
  <c r="AE184" i="13"/>
  <c r="AE183" i="13"/>
  <c r="AE182" i="13"/>
  <c r="AE181" i="13"/>
  <c r="AE180" i="13"/>
  <c r="AE179" i="13"/>
  <c r="AE178" i="13"/>
  <c r="AE177" i="13"/>
  <c r="AE176" i="13"/>
  <c r="AE175" i="13"/>
  <c r="AE174" i="13"/>
  <c r="AE173" i="13"/>
  <c r="AE172" i="13"/>
  <c r="AE171" i="13"/>
  <c r="AE170" i="13"/>
  <c r="AE169" i="13"/>
  <c r="AE168" i="13"/>
  <c r="AE167" i="13"/>
  <c r="AE166" i="13"/>
  <c r="AE165" i="13"/>
  <c r="AE162" i="13"/>
  <c r="AE161" i="13"/>
  <c r="AE160" i="13"/>
  <c r="AE159" i="13"/>
  <c r="AE158" i="13"/>
  <c r="AE157" i="13"/>
  <c r="AE156" i="13"/>
  <c r="AE155" i="13"/>
  <c r="AE154" i="13"/>
  <c r="AE153" i="13"/>
  <c r="AE152" i="13"/>
  <c r="AE151" i="13"/>
  <c r="AE150" i="13"/>
  <c r="AE149" i="13"/>
  <c r="AE148" i="13"/>
  <c r="AE147" i="13"/>
  <c r="AE146" i="13"/>
  <c r="AE145" i="13"/>
  <c r="AE144" i="13"/>
  <c r="AE143" i="13"/>
  <c r="AE142" i="13"/>
  <c r="AE141" i="13"/>
  <c r="AE140" i="13"/>
  <c r="AE139" i="13"/>
  <c r="AE138" i="13"/>
  <c r="AE137" i="13"/>
  <c r="AE136" i="13"/>
  <c r="AE135" i="13"/>
  <c r="AE134" i="13"/>
  <c r="AE133" i="13"/>
  <c r="AE132" i="13"/>
  <c r="AE131" i="13"/>
  <c r="AE130" i="13"/>
  <c r="AE129" i="13"/>
  <c r="AE128" i="13"/>
  <c r="AE127" i="13"/>
  <c r="AE126" i="13"/>
  <c r="AE125" i="13"/>
  <c r="AE124" i="13"/>
  <c r="AE123" i="13"/>
  <c r="AE122" i="13"/>
  <c r="AE121" i="13"/>
  <c r="AE120" i="13"/>
  <c r="AE119" i="13"/>
  <c r="AE118" i="13"/>
  <c r="AE117" i="13"/>
  <c r="AE116" i="13"/>
  <c r="AE115" i="13"/>
  <c r="AE114" i="13"/>
  <c r="AE113" i="13"/>
  <c r="AE110" i="13"/>
  <c r="AE109" i="13"/>
  <c r="AE108" i="13"/>
  <c r="AE107" i="13"/>
  <c r="AE106" i="13"/>
  <c r="AE105" i="13"/>
  <c r="AE104" i="13"/>
  <c r="AE103" i="13"/>
  <c r="AE101" i="13"/>
  <c r="AE100" i="13"/>
  <c r="AE99" i="13"/>
  <c r="AE98" i="13"/>
  <c r="AE97" i="13"/>
  <c r="AE96" i="13"/>
  <c r="AE95" i="13"/>
  <c r="AE94" i="13"/>
  <c r="AE93" i="13"/>
  <c r="AE92" i="13"/>
  <c r="AE91" i="13"/>
  <c r="AE90" i="13"/>
  <c r="AE89" i="13"/>
  <c r="AE88" i="13"/>
  <c r="AE87" i="13"/>
  <c r="AE86" i="13"/>
  <c r="AE85" i="13"/>
  <c r="AE84" i="13"/>
  <c r="AE83" i="13"/>
  <c r="AE82" i="13"/>
  <c r="AE81" i="13"/>
  <c r="AE80" i="13"/>
  <c r="AE79" i="13"/>
  <c r="AE78" i="13"/>
  <c r="AE77" i="13"/>
  <c r="AE76" i="13"/>
  <c r="AE75" i="13"/>
  <c r="AE74" i="13"/>
  <c r="AE73" i="13"/>
  <c r="AE72" i="13"/>
  <c r="AE71" i="13"/>
  <c r="AE70" i="13"/>
  <c r="AE69" i="13"/>
  <c r="AE68" i="13"/>
  <c r="AE67" i="13"/>
  <c r="AE66" i="13"/>
  <c r="AE65" i="13"/>
  <c r="AE64" i="13"/>
  <c r="AE63" i="13"/>
  <c r="AE62" i="13"/>
  <c r="AE61" i="13"/>
  <c r="AE60" i="13"/>
  <c r="AE59" i="13"/>
  <c r="AE58" i="13"/>
  <c r="AE57" i="13"/>
  <c r="AE56" i="13"/>
  <c r="AE55" i="13"/>
  <c r="AE54" i="13"/>
  <c r="AE53" i="13"/>
  <c r="AE52" i="13"/>
  <c r="AE49" i="13"/>
  <c r="AE48" i="13"/>
  <c r="AE47" i="13"/>
  <c r="AE46" i="13"/>
  <c r="AE45" i="13"/>
  <c r="AE44" i="13"/>
  <c r="AE43" i="13"/>
  <c r="AE42" i="13"/>
  <c r="AE41" i="13"/>
  <c r="AE40" i="13"/>
  <c r="AE39" i="13"/>
  <c r="AE38" i="13"/>
  <c r="AE37" i="13"/>
  <c r="AE36" i="13"/>
  <c r="AE35" i="13"/>
  <c r="AE34" i="13"/>
  <c r="AE33" i="13"/>
  <c r="AE32" i="13"/>
  <c r="AE31" i="13"/>
  <c r="AE30" i="13"/>
  <c r="AE29" i="13"/>
  <c r="AE28" i="13"/>
  <c r="AE27" i="13"/>
  <c r="AE26" i="13"/>
  <c r="AE25" i="13"/>
  <c r="AE24" i="13"/>
  <c r="AE23" i="13"/>
  <c r="AE22" i="13"/>
  <c r="AE21" i="13"/>
  <c r="AE20" i="13"/>
  <c r="AE19" i="13"/>
  <c r="AE18" i="13"/>
  <c r="AE17" i="13"/>
  <c r="AE16" i="13"/>
  <c r="AE15" i="13"/>
  <c r="AE14" i="13"/>
  <c r="AE13" i="13"/>
  <c r="AE12" i="13"/>
  <c r="AE11" i="13"/>
  <c r="AE10" i="13"/>
  <c r="AB289" i="13"/>
  <c r="AB288" i="13"/>
  <c r="AB287" i="13"/>
  <c r="AB286" i="13"/>
  <c r="AB281" i="13"/>
  <c r="AB280" i="13"/>
  <c r="AB279" i="13"/>
  <c r="AB278" i="13"/>
  <c r="AB277" i="13"/>
  <c r="AB276" i="13"/>
  <c r="AB275" i="13"/>
  <c r="AB274" i="13"/>
  <c r="AB273" i="13"/>
  <c r="AB272" i="13"/>
  <c r="AB271" i="13"/>
  <c r="AB270" i="13"/>
  <c r="AB269" i="13"/>
  <c r="AB268" i="13"/>
  <c r="AB267" i="13"/>
  <c r="AB266" i="13"/>
  <c r="AB265" i="13"/>
  <c r="AB264" i="13"/>
  <c r="AB263" i="13"/>
  <c r="AB262" i="13"/>
  <c r="AB261" i="13"/>
  <c r="AB260" i="13"/>
  <c r="AB259" i="13"/>
  <c r="AB258" i="13"/>
  <c r="AB257" i="13"/>
  <c r="AB256" i="13"/>
  <c r="AB255" i="13"/>
  <c r="AB254" i="13"/>
  <c r="AB253" i="13"/>
  <c r="AB252" i="13"/>
  <c r="AB251" i="13"/>
  <c r="AB250" i="13"/>
  <c r="AB249" i="13"/>
  <c r="AB248" i="13"/>
  <c r="AB247" i="13"/>
  <c r="AB246" i="13"/>
  <c r="AB245" i="13"/>
  <c r="AB244" i="13"/>
  <c r="AB243" i="13"/>
  <c r="AB242" i="13"/>
  <c r="AB241" i="13"/>
  <c r="AB240" i="13"/>
  <c r="AB239" i="13"/>
  <c r="AB238" i="13"/>
  <c r="AB237" i="13"/>
  <c r="AB236" i="13"/>
  <c r="AB235" i="13"/>
  <c r="AB234" i="13"/>
  <c r="AB233" i="13"/>
  <c r="AB232" i="13"/>
  <c r="AB229" i="13"/>
  <c r="AB228" i="13"/>
  <c r="AB227" i="13"/>
  <c r="AB226" i="13"/>
  <c r="AB225" i="13"/>
  <c r="AB224" i="13"/>
  <c r="AB223" i="13"/>
  <c r="AB222" i="13"/>
  <c r="AB221" i="13"/>
  <c r="AB220" i="13"/>
  <c r="AB219" i="13"/>
  <c r="AB218" i="13"/>
  <c r="AB217" i="13"/>
  <c r="AB216" i="13"/>
  <c r="AB215" i="13"/>
  <c r="AB214" i="13"/>
  <c r="AB213" i="13"/>
  <c r="AB212" i="13"/>
  <c r="AB211" i="13"/>
  <c r="AB210" i="13"/>
  <c r="AB209" i="13"/>
  <c r="AB208" i="13"/>
  <c r="AB207" i="13"/>
  <c r="AB206" i="13"/>
  <c r="AB205" i="13"/>
  <c r="AB204" i="13"/>
  <c r="AB203" i="13"/>
  <c r="AB202" i="13"/>
  <c r="AB201" i="13"/>
  <c r="AB200" i="13"/>
  <c r="AB199" i="13"/>
  <c r="AB198" i="13"/>
  <c r="AB197" i="13"/>
  <c r="AB196" i="13"/>
  <c r="AB195" i="13"/>
  <c r="AB194" i="13"/>
  <c r="AB193" i="13"/>
  <c r="AB192" i="13"/>
  <c r="AB191" i="13"/>
  <c r="AB190" i="13"/>
  <c r="AB189" i="13"/>
  <c r="AB188" i="13"/>
  <c r="AB187" i="13"/>
  <c r="AB186" i="13"/>
  <c r="AB185" i="13"/>
  <c r="AB184" i="13"/>
  <c r="AB183" i="13"/>
  <c r="AB182" i="13"/>
  <c r="AB181" i="13"/>
  <c r="AB180" i="13"/>
  <c r="AB179" i="13"/>
  <c r="AB178" i="13"/>
  <c r="AB177" i="13"/>
  <c r="AB176" i="13"/>
  <c r="AB175" i="13"/>
  <c r="AB174" i="13"/>
  <c r="AB173" i="13"/>
  <c r="AB172" i="13"/>
  <c r="AB171" i="13"/>
  <c r="AB170" i="13"/>
  <c r="AB169" i="13"/>
  <c r="AB168" i="13"/>
  <c r="AB167" i="13"/>
  <c r="AB166" i="13"/>
  <c r="AB165" i="13"/>
  <c r="AB162" i="13"/>
  <c r="AB161" i="13"/>
  <c r="AB160" i="13"/>
  <c r="AB159" i="13"/>
  <c r="AB158" i="13"/>
  <c r="AB157" i="13"/>
  <c r="AB156" i="13"/>
  <c r="AB155" i="13"/>
  <c r="AB154" i="13"/>
  <c r="AB153" i="13"/>
  <c r="AB152" i="13"/>
  <c r="AB151" i="13"/>
  <c r="AB150" i="13"/>
  <c r="AB149" i="13"/>
  <c r="AB148" i="13"/>
  <c r="AB147" i="13"/>
  <c r="AB146" i="13"/>
  <c r="AB145" i="13"/>
  <c r="AB144" i="13"/>
  <c r="AB143" i="13"/>
  <c r="AB142" i="13"/>
  <c r="AB141" i="13"/>
  <c r="AB140" i="13"/>
  <c r="AB139" i="13"/>
  <c r="AB138" i="13"/>
  <c r="AB137" i="13"/>
  <c r="AB136" i="13"/>
  <c r="AB135" i="13"/>
  <c r="AB134" i="13"/>
  <c r="AB133" i="13"/>
  <c r="AB132" i="13"/>
  <c r="AB131" i="13"/>
  <c r="AB130" i="13"/>
  <c r="AB129" i="13"/>
  <c r="AB128" i="13"/>
  <c r="AB127" i="13"/>
  <c r="AB126" i="13"/>
  <c r="AB125" i="13"/>
  <c r="AB124" i="13"/>
  <c r="AB123" i="13"/>
  <c r="AB122" i="13"/>
  <c r="AB121" i="13"/>
  <c r="AB120" i="13"/>
  <c r="AB119" i="13"/>
  <c r="AB118" i="13"/>
  <c r="AB117" i="13"/>
  <c r="AB116" i="13"/>
  <c r="AB115" i="13"/>
  <c r="AB114" i="13"/>
  <c r="AB113" i="13"/>
  <c r="AB110" i="13"/>
  <c r="AB109" i="13"/>
  <c r="AB108" i="13"/>
  <c r="AB107" i="13"/>
  <c r="AB106" i="13"/>
  <c r="AB105" i="13"/>
  <c r="AB104" i="13"/>
  <c r="AB103" i="13"/>
  <c r="AB101" i="13"/>
  <c r="AB100" i="13"/>
  <c r="AB99" i="13"/>
  <c r="AB98" i="13"/>
  <c r="AB97" i="13"/>
  <c r="AB96" i="13"/>
  <c r="AB95" i="13"/>
  <c r="AB94" i="13"/>
  <c r="AB93" i="13"/>
  <c r="AB92" i="13"/>
  <c r="AB91" i="13"/>
  <c r="AB90" i="13"/>
  <c r="AB89" i="13"/>
  <c r="AB88" i="13"/>
  <c r="AB87" i="13"/>
  <c r="AB86" i="13"/>
  <c r="AB85" i="13"/>
  <c r="AB84" i="13"/>
  <c r="AB83" i="13"/>
  <c r="AB82" i="13"/>
  <c r="AB81" i="13"/>
  <c r="AB80" i="13"/>
  <c r="AB79" i="13"/>
  <c r="AB78" i="13"/>
  <c r="AB77" i="13"/>
  <c r="AB76" i="13"/>
  <c r="AB75" i="13"/>
  <c r="AB74" i="13"/>
  <c r="AB73" i="13"/>
  <c r="AB72" i="13"/>
  <c r="AB71" i="13"/>
  <c r="AB70" i="13"/>
  <c r="AB69" i="13"/>
  <c r="AB68" i="13"/>
  <c r="AB67" i="13"/>
  <c r="AB66" i="13"/>
  <c r="AB65" i="13"/>
  <c r="AB64" i="13"/>
  <c r="AB63" i="13"/>
  <c r="AB62" i="13"/>
  <c r="AB61" i="13"/>
  <c r="AB60" i="13"/>
  <c r="AB59" i="13"/>
  <c r="AB58" i="13"/>
  <c r="AB57" i="13"/>
  <c r="AB56" i="13"/>
  <c r="AB55" i="13"/>
  <c r="AB54" i="13"/>
  <c r="AB53" i="13"/>
  <c r="AB52" i="13"/>
  <c r="AB49" i="13"/>
  <c r="AB48" i="13"/>
  <c r="AB47" i="13"/>
  <c r="AB46" i="13"/>
  <c r="AB45" i="13"/>
  <c r="AB44" i="13"/>
  <c r="AB43" i="13"/>
  <c r="AB42" i="13"/>
  <c r="AB41" i="13"/>
  <c r="AB40" i="13"/>
  <c r="AB39" i="13"/>
  <c r="AB38" i="13"/>
  <c r="AB37" i="13"/>
  <c r="AB36" i="13"/>
  <c r="AB35" i="13"/>
  <c r="AB34" i="13"/>
  <c r="AB33" i="13"/>
  <c r="AB32" i="13"/>
  <c r="AB31" i="13"/>
  <c r="AB30" i="13"/>
  <c r="AB29" i="13"/>
  <c r="AB28" i="13"/>
  <c r="AB27" i="13"/>
  <c r="AB26" i="13"/>
  <c r="AB25" i="13"/>
  <c r="AB24" i="13"/>
  <c r="AB23" i="13"/>
  <c r="AB22" i="13"/>
  <c r="AB21" i="13"/>
  <c r="AB20" i="13"/>
  <c r="AB19" i="13"/>
  <c r="AB18" i="13"/>
  <c r="AB17" i="13"/>
  <c r="AB16" i="13"/>
  <c r="AB15" i="13"/>
  <c r="AB14" i="13"/>
  <c r="AB13" i="13"/>
  <c r="AB12" i="13"/>
  <c r="AB11" i="13"/>
  <c r="AB10" i="13"/>
  <c r="Y289" i="13"/>
  <c r="Y288" i="13"/>
  <c r="Y287" i="13"/>
  <c r="Y286" i="13"/>
  <c r="Y281" i="13"/>
  <c r="Y280" i="13"/>
  <c r="Y279" i="13"/>
  <c r="Y278" i="13"/>
  <c r="Y277" i="13"/>
  <c r="Y276" i="13"/>
  <c r="Y275" i="13"/>
  <c r="Y274" i="13"/>
  <c r="Y273" i="13"/>
  <c r="Y272" i="13"/>
  <c r="Y271" i="13"/>
  <c r="Y270" i="13"/>
  <c r="Y269" i="13"/>
  <c r="Y268" i="13"/>
  <c r="Y267" i="13"/>
  <c r="Y266" i="13"/>
  <c r="Y265" i="13"/>
  <c r="Y264" i="13"/>
  <c r="Y263" i="13"/>
  <c r="Y262" i="13"/>
  <c r="Y261" i="13"/>
  <c r="Y260" i="13"/>
  <c r="Y259" i="13"/>
  <c r="Y258" i="13"/>
  <c r="Y257" i="13"/>
  <c r="Y256" i="13"/>
  <c r="Y255" i="13"/>
  <c r="Y254" i="13"/>
  <c r="Y253" i="13"/>
  <c r="Y252" i="13"/>
  <c r="Y251" i="13"/>
  <c r="Y250" i="13"/>
  <c r="Y249" i="13"/>
  <c r="Y248" i="13"/>
  <c r="Y247" i="13"/>
  <c r="Y246" i="13"/>
  <c r="Y245" i="13"/>
  <c r="Y244" i="13"/>
  <c r="Y243" i="13"/>
  <c r="Y242" i="13"/>
  <c r="Y241" i="13"/>
  <c r="Y240" i="13"/>
  <c r="Y239" i="13"/>
  <c r="Y238" i="13"/>
  <c r="Y237" i="13"/>
  <c r="Y236" i="13"/>
  <c r="Y235" i="13"/>
  <c r="Y234" i="13"/>
  <c r="Y233" i="13"/>
  <c r="Y232" i="13"/>
  <c r="Y229" i="13"/>
  <c r="Y228" i="13"/>
  <c r="Y227" i="13"/>
  <c r="Y226" i="13"/>
  <c r="Y225" i="13"/>
  <c r="Y224" i="13"/>
  <c r="Y223" i="13"/>
  <c r="Y222" i="13"/>
  <c r="Y221" i="13"/>
  <c r="Y220" i="13"/>
  <c r="Y219" i="13"/>
  <c r="Y218" i="13"/>
  <c r="Y217" i="13"/>
  <c r="Y216" i="13"/>
  <c r="Y215" i="13"/>
  <c r="Y214" i="13"/>
  <c r="Y213" i="13"/>
  <c r="Y212" i="13"/>
  <c r="Y211" i="13"/>
  <c r="Y210" i="13"/>
  <c r="Y209" i="13"/>
  <c r="Y208" i="13"/>
  <c r="Y207" i="13"/>
  <c r="Y206" i="13"/>
  <c r="Y205" i="13"/>
  <c r="Y204" i="13"/>
  <c r="Y203" i="13"/>
  <c r="Y202" i="13"/>
  <c r="Y201" i="13"/>
  <c r="Y200" i="13"/>
  <c r="Y199" i="13"/>
  <c r="Y198" i="13"/>
  <c r="Y197" i="13"/>
  <c r="Y196" i="13"/>
  <c r="Y195" i="13"/>
  <c r="Y194" i="13"/>
  <c r="Y193" i="13"/>
  <c r="Y192" i="13"/>
  <c r="Y191" i="13"/>
  <c r="Y190" i="13"/>
  <c r="Y189" i="13"/>
  <c r="Y188" i="13"/>
  <c r="Y187" i="13"/>
  <c r="Y186" i="13"/>
  <c r="Y185" i="13"/>
  <c r="Y184" i="13"/>
  <c r="Y183" i="13"/>
  <c r="Y182" i="13"/>
  <c r="Y181" i="13"/>
  <c r="Y180" i="13"/>
  <c r="Y179" i="13"/>
  <c r="Y178" i="13"/>
  <c r="Y177" i="13"/>
  <c r="Y176" i="13"/>
  <c r="Y175" i="13"/>
  <c r="Y174" i="13"/>
  <c r="Y173" i="13"/>
  <c r="Y172" i="13"/>
  <c r="Y171" i="13"/>
  <c r="Y170" i="13"/>
  <c r="Y169" i="13"/>
  <c r="Y168" i="13"/>
  <c r="Y167" i="13"/>
  <c r="Y166" i="13"/>
  <c r="Y165" i="13"/>
  <c r="Y162" i="13"/>
  <c r="Y161" i="13"/>
  <c r="Y160" i="13"/>
  <c r="Y159" i="13"/>
  <c r="Y158" i="13"/>
  <c r="Y157" i="13"/>
  <c r="Y156" i="13"/>
  <c r="Y155" i="13"/>
  <c r="Y154" i="13"/>
  <c r="Y153" i="13"/>
  <c r="Y152" i="13"/>
  <c r="Y151" i="13"/>
  <c r="Y150" i="13"/>
  <c r="Y149" i="13"/>
  <c r="Y148" i="13"/>
  <c r="Y147" i="13"/>
  <c r="Y146" i="13"/>
  <c r="Y145" i="13"/>
  <c r="Y144" i="13"/>
  <c r="Y143" i="13"/>
  <c r="Y142" i="13"/>
  <c r="Y141" i="13"/>
  <c r="Y140" i="13"/>
  <c r="Y139" i="13"/>
  <c r="Y138" i="13"/>
  <c r="Y137" i="13"/>
  <c r="Y136" i="13"/>
  <c r="Y135" i="13"/>
  <c r="Y134" i="13"/>
  <c r="Y133" i="13"/>
  <c r="Y132" i="13"/>
  <c r="Y131" i="13"/>
  <c r="Y130" i="13"/>
  <c r="Y129" i="13"/>
  <c r="Y128" i="13"/>
  <c r="Y127" i="13"/>
  <c r="Y126" i="13"/>
  <c r="Y125" i="13"/>
  <c r="Y124" i="13"/>
  <c r="Y123" i="13"/>
  <c r="Y122" i="13"/>
  <c r="Y121" i="13"/>
  <c r="Y120" i="13"/>
  <c r="Y119" i="13"/>
  <c r="Y118" i="13"/>
  <c r="Y117" i="13"/>
  <c r="Y116" i="13"/>
  <c r="Y115" i="13"/>
  <c r="Y114" i="13"/>
  <c r="Y113" i="13"/>
  <c r="Y110" i="13"/>
  <c r="Y109" i="13"/>
  <c r="Y108" i="13"/>
  <c r="Y107" i="13"/>
  <c r="Y106" i="13"/>
  <c r="Y105" i="13"/>
  <c r="Y104" i="13"/>
  <c r="Y103"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V289" i="13"/>
  <c r="V288" i="13"/>
  <c r="V287" i="13"/>
  <c r="V286" i="13"/>
  <c r="V281" i="13"/>
  <c r="V280" i="13"/>
  <c r="V279" i="13"/>
  <c r="V278" i="13"/>
  <c r="V277" i="13"/>
  <c r="V276" i="13"/>
  <c r="V275" i="13"/>
  <c r="V274" i="13"/>
  <c r="V273" i="13"/>
  <c r="V272" i="13"/>
  <c r="V271" i="13"/>
  <c r="V270" i="13"/>
  <c r="V269" i="13"/>
  <c r="V268" i="13"/>
  <c r="V267" i="13"/>
  <c r="V266" i="13"/>
  <c r="V265" i="13"/>
  <c r="V264" i="13"/>
  <c r="V263" i="13"/>
  <c r="V262" i="13"/>
  <c r="V261" i="13"/>
  <c r="V260" i="13"/>
  <c r="V259" i="13"/>
  <c r="V258" i="13"/>
  <c r="V257" i="13"/>
  <c r="V256" i="13"/>
  <c r="V255" i="13"/>
  <c r="V254" i="13"/>
  <c r="V253" i="13"/>
  <c r="V252" i="13"/>
  <c r="V251" i="13"/>
  <c r="V250" i="13"/>
  <c r="V249" i="13"/>
  <c r="V248" i="13"/>
  <c r="V247" i="13"/>
  <c r="V246" i="13"/>
  <c r="V245" i="13"/>
  <c r="V244" i="13"/>
  <c r="V243" i="13"/>
  <c r="V242" i="13"/>
  <c r="V241" i="13"/>
  <c r="V240" i="13"/>
  <c r="V239" i="13"/>
  <c r="V238" i="13"/>
  <c r="V237" i="13"/>
  <c r="V236" i="13"/>
  <c r="V235" i="13"/>
  <c r="V234" i="13"/>
  <c r="V233" i="13"/>
  <c r="V232" i="13"/>
  <c r="V229" i="13"/>
  <c r="V228" i="13"/>
  <c r="V227" i="13"/>
  <c r="V226" i="13"/>
  <c r="V225" i="13"/>
  <c r="V224" i="13"/>
  <c r="V223" i="13"/>
  <c r="V222" i="13"/>
  <c r="V221" i="13"/>
  <c r="V220" i="13"/>
  <c r="V219" i="13"/>
  <c r="V218" i="13"/>
  <c r="V217" i="13"/>
  <c r="V216" i="13"/>
  <c r="V215" i="13"/>
  <c r="V214" i="13"/>
  <c r="V213" i="13"/>
  <c r="V212" i="13"/>
  <c r="V211" i="13"/>
  <c r="V210" i="13"/>
  <c r="V209" i="13"/>
  <c r="V208" i="13"/>
  <c r="V207" i="13"/>
  <c r="V206" i="13"/>
  <c r="V205" i="13"/>
  <c r="V204" i="13"/>
  <c r="V203" i="13"/>
  <c r="V202" i="13"/>
  <c r="V201" i="13"/>
  <c r="V200" i="13"/>
  <c r="V199" i="13"/>
  <c r="V198" i="13"/>
  <c r="V197" i="13"/>
  <c r="V196" i="13"/>
  <c r="V195" i="13"/>
  <c r="V194" i="13"/>
  <c r="V193" i="13"/>
  <c r="V192" i="13"/>
  <c r="V191" i="13"/>
  <c r="V190" i="13"/>
  <c r="V189" i="13"/>
  <c r="V188" i="13"/>
  <c r="V187" i="13"/>
  <c r="V186" i="13"/>
  <c r="V185" i="13"/>
  <c r="V184" i="13"/>
  <c r="V183" i="13"/>
  <c r="V182" i="13"/>
  <c r="V181" i="13"/>
  <c r="V180" i="13"/>
  <c r="V179" i="13"/>
  <c r="V178" i="13"/>
  <c r="V177" i="13"/>
  <c r="V176" i="13"/>
  <c r="V175" i="13"/>
  <c r="V174" i="13"/>
  <c r="V173" i="13"/>
  <c r="V172" i="13"/>
  <c r="V171" i="13"/>
  <c r="V170" i="13"/>
  <c r="V169" i="13"/>
  <c r="V168" i="13"/>
  <c r="V167" i="13"/>
  <c r="V166" i="13"/>
  <c r="V165" i="13"/>
  <c r="V162" i="13"/>
  <c r="V161" i="13"/>
  <c r="V160" i="13"/>
  <c r="V159" i="13"/>
  <c r="V158" i="13"/>
  <c r="V157" i="13"/>
  <c r="V156" i="13"/>
  <c r="V155" i="13"/>
  <c r="V154" i="13"/>
  <c r="V153" i="13"/>
  <c r="V152" i="13"/>
  <c r="V151" i="13"/>
  <c r="V150" i="13"/>
  <c r="V149" i="13"/>
  <c r="V148" i="13"/>
  <c r="V147" i="13"/>
  <c r="V146" i="13"/>
  <c r="V145" i="13"/>
  <c r="V144" i="13"/>
  <c r="V143" i="13"/>
  <c r="V142" i="13"/>
  <c r="V141" i="13"/>
  <c r="V140" i="13"/>
  <c r="V139" i="13"/>
  <c r="V138" i="13"/>
  <c r="V137" i="13"/>
  <c r="V136" i="13"/>
  <c r="V135" i="13"/>
  <c r="V134" i="13"/>
  <c r="V133" i="13"/>
  <c r="V132" i="13"/>
  <c r="V131" i="13"/>
  <c r="V130" i="13"/>
  <c r="V129" i="13"/>
  <c r="V128" i="13"/>
  <c r="V127" i="13"/>
  <c r="V126" i="13"/>
  <c r="V125" i="13"/>
  <c r="V124" i="13"/>
  <c r="V123" i="13"/>
  <c r="V122" i="13"/>
  <c r="V121" i="13"/>
  <c r="V120" i="13"/>
  <c r="V119" i="13"/>
  <c r="V118" i="13"/>
  <c r="V117" i="13"/>
  <c r="V116" i="13"/>
  <c r="V115" i="13"/>
  <c r="V114" i="13"/>
  <c r="V113" i="13"/>
  <c r="V110" i="13"/>
  <c r="V109" i="13"/>
  <c r="V108" i="13"/>
  <c r="V107" i="13"/>
  <c r="V106" i="13"/>
  <c r="V105" i="13"/>
  <c r="V104" i="13"/>
  <c r="V103" i="13"/>
  <c r="V101" i="13"/>
  <c r="V100" i="13"/>
  <c r="V99" i="13"/>
  <c r="V98" i="13"/>
  <c r="V97" i="13"/>
  <c r="V96" i="13"/>
  <c r="V95" i="13"/>
  <c r="V94" i="13"/>
  <c r="V93" i="13"/>
  <c r="V92" i="13"/>
  <c r="V91" i="13"/>
  <c r="V90" i="13"/>
  <c r="V89" i="13"/>
  <c r="V88" i="13"/>
  <c r="V87" i="13"/>
  <c r="V86" i="13"/>
  <c r="V85" i="13"/>
  <c r="V84" i="13"/>
  <c r="V83" i="13"/>
  <c r="V82" i="13"/>
  <c r="V81" i="13"/>
  <c r="V80" i="13"/>
  <c r="V79" i="13"/>
  <c r="V78" i="13"/>
  <c r="V77" i="13"/>
  <c r="V76" i="13"/>
  <c r="V75" i="13"/>
  <c r="V74" i="13"/>
  <c r="V73" i="13"/>
  <c r="V72" i="13"/>
  <c r="V71" i="13"/>
  <c r="V70" i="13"/>
  <c r="V69" i="13"/>
  <c r="V68" i="13"/>
  <c r="V67" i="13"/>
  <c r="V66" i="13"/>
  <c r="V65" i="13"/>
  <c r="V64" i="13"/>
  <c r="V63" i="13"/>
  <c r="V62" i="13"/>
  <c r="V61" i="13"/>
  <c r="V60" i="13"/>
  <c r="V59" i="13"/>
  <c r="V58" i="13"/>
  <c r="V57" i="13"/>
  <c r="V56" i="13"/>
  <c r="V55" i="13"/>
  <c r="V54" i="13"/>
  <c r="V53" i="13"/>
  <c r="V52" i="13"/>
  <c r="V49" i="13"/>
  <c r="V48" i="13"/>
  <c r="V47" i="13"/>
  <c r="V46" i="13"/>
  <c r="V45" i="13"/>
  <c r="V44" i="13"/>
  <c r="V43" i="13"/>
  <c r="V42" i="13"/>
  <c r="V41" i="13"/>
  <c r="V40" i="13"/>
  <c r="V39" i="13"/>
  <c r="V38" i="13"/>
  <c r="V37" i="13"/>
  <c r="V36" i="13"/>
  <c r="V35" i="13"/>
  <c r="V34" i="13"/>
  <c r="V33" i="13"/>
  <c r="V32" i="13"/>
  <c r="V31" i="13"/>
  <c r="V30" i="13"/>
  <c r="V29" i="13"/>
  <c r="V28" i="13"/>
  <c r="V27" i="13"/>
  <c r="V26" i="13"/>
  <c r="V25" i="13"/>
  <c r="V24" i="13"/>
  <c r="V23" i="13"/>
  <c r="V22" i="13"/>
  <c r="V21" i="13"/>
  <c r="V20" i="13"/>
  <c r="V19" i="13"/>
  <c r="V18" i="13"/>
  <c r="V17" i="13"/>
  <c r="V16" i="13"/>
  <c r="V15" i="13"/>
  <c r="V14" i="13"/>
  <c r="V13" i="13"/>
  <c r="V12" i="13"/>
  <c r="V11" i="13"/>
  <c r="V10" i="13"/>
  <c r="S289" i="13"/>
  <c r="S288" i="13"/>
  <c r="S287" i="13"/>
  <c r="S286" i="13"/>
  <c r="S281" i="13"/>
  <c r="S280" i="13"/>
  <c r="S279" i="13"/>
  <c r="S278" i="13"/>
  <c r="S277" i="13"/>
  <c r="S276" i="13"/>
  <c r="S275" i="13"/>
  <c r="S274" i="13"/>
  <c r="S273" i="13"/>
  <c r="S272" i="13"/>
  <c r="S271" i="13"/>
  <c r="S270" i="13"/>
  <c r="S269" i="13"/>
  <c r="S268" i="13"/>
  <c r="S267" i="13"/>
  <c r="S266" i="13"/>
  <c r="S265" i="13"/>
  <c r="S264" i="13"/>
  <c r="S263" i="13"/>
  <c r="S262" i="13"/>
  <c r="S261" i="13"/>
  <c r="S260" i="13"/>
  <c r="S259" i="13"/>
  <c r="S258" i="13"/>
  <c r="S257" i="13"/>
  <c r="S256" i="13"/>
  <c r="S255" i="13"/>
  <c r="S254" i="13"/>
  <c r="S253" i="13"/>
  <c r="S252" i="13"/>
  <c r="S251" i="13"/>
  <c r="S250" i="13"/>
  <c r="S249" i="13"/>
  <c r="S248" i="13"/>
  <c r="S247" i="13"/>
  <c r="S246" i="13"/>
  <c r="S245" i="13"/>
  <c r="S244" i="13"/>
  <c r="S243" i="13"/>
  <c r="S242" i="13"/>
  <c r="S241" i="13"/>
  <c r="S240" i="13"/>
  <c r="S239" i="13"/>
  <c r="S238" i="13"/>
  <c r="S237" i="13"/>
  <c r="S236" i="13"/>
  <c r="S235" i="13"/>
  <c r="S234" i="13"/>
  <c r="S233" i="13"/>
  <c r="S232" i="13"/>
  <c r="S229" i="13"/>
  <c r="S228" i="13"/>
  <c r="S227" i="13"/>
  <c r="S226" i="13"/>
  <c r="S225" i="13"/>
  <c r="S224" i="13"/>
  <c r="S223" i="13"/>
  <c r="S222" i="13"/>
  <c r="S221" i="13"/>
  <c r="S220" i="13"/>
  <c r="S219" i="13"/>
  <c r="S218" i="13"/>
  <c r="S217" i="13"/>
  <c r="S216" i="13"/>
  <c r="S215" i="13"/>
  <c r="S214" i="13"/>
  <c r="S213" i="13"/>
  <c r="S212" i="13"/>
  <c r="S211" i="13"/>
  <c r="S210" i="13"/>
  <c r="S209" i="13"/>
  <c r="S208" i="13"/>
  <c r="S207" i="13"/>
  <c r="S206" i="13"/>
  <c r="S205" i="13"/>
  <c r="S204" i="13"/>
  <c r="S203" i="13"/>
  <c r="S202" i="13"/>
  <c r="S201" i="13"/>
  <c r="S200" i="13"/>
  <c r="S199" i="13"/>
  <c r="S198" i="13"/>
  <c r="S197" i="13"/>
  <c r="S196" i="13"/>
  <c r="S195" i="13"/>
  <c r="S194" i="13"/>
  <c r="S193" i="13"/>
  <c r="S192" i="13"/>
  <c r="S191" i="13"/>
  <c r="S190" i="13"/>
  <c r="S189" i="13"/>
  <c r="S188" i="13"/>
  <c r="S187" i="13"/>
  <c r="S186" i="13"/>
  <c r="S185" i="13"/>
  <c r="S184" i="13"/>
  <c r="S183" i="13"/>
  <c r="S182" i="13"/>
  <c r="S181" i="13"/>
  <c r="S180" i="13"/>
  <c r="S179" i="13"/>
  <c r="S178" i="13"/>
  <c r="S177" i="13"/>
  <c r="S176" i="13"/>
  <c r="S175" i="13"/>
  <c r="S174" i="13"/>
  <c r="S173" i="13"/>
  <c r="S172" i="13"/>
  <c r="S171" i="13"/>
  <c r="S170" i="13"/>
  <c r="S169" i="13"/>
  <c r="S168" i="13"/>
  <c r="S167" i="13"/>
  <c r="S166" i="13"/>
  <c r="S165" i="13"/>
  <c r="S162" i="13"/>
  <c r="S161" i="13"/>
  <c r="S160" i="13"/>
  <c r="S159" i="13"/>
  <c r="S158" i="13"/>
  <c r="S157" i="13"/>
  <c r="S156" i="13"/>
  <c r="S155" i="13"/>
  <c r="S154" i="13"/>
  <c r="S153" i="13"/>
  <c r="S152" i="13"/>
  <c r="S151" i="13"/>
  <c r="S150" i="13"/>
  <c r="S149" i="13"/>
  <c r="S148" i="13"/>
  <c r="S147" i="13"/>
  <c r="S146" i="13"/>
  <c r="S145" i="13"/>
  <c r="S144" i="13"/>
  <c r="S143" i="13"/>
  <c r="S142" i="13"/>
  <c r="S141" i="13"/>
  <c r="S140" i="13"/>
  <c r="S139" i="13"/>
  <c r="S138" i="13"/>
  <c r="S137" i="13"/>
  <c r="S136" i="13"/>
  <c r="S135" i="13"/>
  <c r="S134" i="13"/>
  <c r="S133" i="13"/>
  <c r="S132" i="13"/>
  <c r="S131" i="13"/>
  <c r="S130" i="13"/>
  <c r="S129" i="13"/>
  <c r="S128" i="13"/>
  <c r="S127" i="13"/>
  <c r="S126" i="13"/>
  <c r="S125" i="13"/>
  <c r="S124" i="13"/>
  <c r="S123" i="13"/>
  <c r="S122" i="13"/>
  <c r="S121" i="13"/>
  <c r="S120" i="13"/>
  <c r="S119" i="13"/>
  <c r="S118" i="13"/>
  <c r="S117" i="13"/>
  <c r="S116" i="13"/>
  <c r="S115" i="13"/>
  <c r="S114" i="13"/>
  <c r="S113" i="13"/>
  <c r="S110" i="13"/>
  <c r="S109" i="13"/>
  <c r="S108" i="13"/>
  <c r="S107" i="13"/>
  <c r="S106" i="13"/>
  <c r="S105" i="13"/>
  <c r="S104" i="13"/>
  <c r="S103"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P289" i="13"/>
  <c r="P288" i="13"/>
  <c r="P287" i="13"/>
  <c r="P286" i="13"/>
  <c r="P281" i="13"/>
  <c r="P280" i="13"/>
  <c r="P279" i="13"/>
  <c r="P278" i="13"/>
  <c r="P277" i="13"/>
  <c r="P276" i="13"/>
  <c r="P275" i="13"/>
  <c r="P274" i="13"/>
  <c r="P273" i="13"/>
  <c r="P272" i="13"/>
  <c r="P271" i="13"/>
  <c r="P270" i="13"/>
  <c r="P269" i="13"/>
  <c r="P268" i="13"/>
  <c r="P267" i="13"/>
  <c r="P266" i="13"/>
  <c r="P265" i="13"/>
  <c r="P264" i="13"/>
  <c r="P263" i="13"/>
  <c r="P262" i="13"/>
  <c r="P261" i="13"/>
  <c r="P260" i="13"/>
  <c r="P259" i="13"/>
  <c r="P258" i="13"/>
  <c r="P257" i="13"/>
  <c r="P256" i="13"/>
  <c r="P255" i="13"/>
  <c r="P254" i="13"/>
  <c r="P253" i="13"/>
  <c r="P252" i="13"/>
  <c r="P251" i="13"/>
  <c r="P250" i="13"/>
  <c r="P249" i="13"/>
  <c r="P248" i="13"/>
  <c r="P247" i="13"/>
  <c r="P246" i="13"/>
  <c r="P245" i="13"/>
  <c r="P244" i="13"/>
  <c r="P243" i="13"/>
  <c r="P242" i="13"/>
  <c r="P241" i="13"/>
  <c r="P240" i="13"/>
  <c r="P239" i="13"/>
  <c r="P238" i="13"/>
  <c r="P237" i="13"/>
  <c r="P236" i="13"/>
  <c r="P235" i="13"/>
  <c r="P234" i="13"/>
  <c r="P233" i="13"/>
  <c r="P232" i="13"/>
  <c r="P229" i="13"/>
  <c r="P228" i="13"/>
  <c r="P227" i="13"/>
  <c r="P226" i="13"/>
  <c r="P225" i="13"/>
  <c r="P224" i="13"/>
  <c r="P223" i="13"/>
  <c r="P222" i="13"/>
  <c r="P221" i="13"/>
  <c r="P220" i="13"/>
  <c r="P219" i="13"/>
  <c r="P218" i="13"/>
  <c r="P217" i="13"/>
  <c r="P216" i="13"/>
  <c r="P215" i="13"/>
  <c r="P214" i="13"/>
  <c r="P213" i="13"/>
  <c r="P212" i="13"/>
  <c r="P211" i="13"/>
  <c r="P210" i="13"/>
  <c r="P209" i="13"/>
  <c r="P208" i="13"/>
  <c r="P207" i="13"/>
  <c r="P206" i="13"/>
  <c r="P205" i="13"/>
  <c r="P204" i="13"/>
  <c r="P203" i="13"/>
  <c r="P202" i="13"/>
  <c r="P201" i="13"/>
  <c r="P200" i="13"/>
  <c r="P199" i="13"/>
  <c r="P198" i="13"/>
  <c r="P197" i="13"/>
  <c r="P196" i="13"/>
  <c r="P195" i="13"/>
  <c r="P194" i="13"/>
  <c r="P193" i="13"/>
  <c r="P192" i="13"/>
  <c r="P191" i="13"/>
  <c r="P190" i="13"/>
  <c r="P189" i="13"/>
  <c r="P188" i="13"/>
  <c r="P187" i="13"/>
  <c r="P186" i="13"/>
  <c r="P185" i="13"/>
  <c r="P184" i="13"/>
  <c r="P183" i="13"/>
  <c r="P182" i="13"/>
  <c r="P181" i="13"/>
  <c r="P180" i="13"/>
  <c r="P179" i="13"/>
  <c r="P178" i="13"/>
  <c r="P177" i="13"/>
  <c r="P176" i="13"/>
  <c r="P175" i="13"/>
  <c r="P174" i="13"/>
  <c r="P173" i="13"/>
  <c r="P172" i="13"/>
  <c r="P171" i="13"/>
  <c r="P170" i="13"/>
  <c r="P169" i="13"/>
  <c r="P168" i="13"/>
  <c r="P167" i="13"/>
  <c r="P166" i="13"/>
  <c r="P165" i="13"/>
  <c r="P162" i="13"/>
  <c r="P161" i="13"/>
  <c r="P160" i="13"/>
  <c r="P159" i="13"/>
  <c r="P158" i="13"/>
  <c r="P157" i="13"/>
  <c r="P156" i="13"/>
  <c r="P155" i="13"/>
  <c r="P154" i="13"/>
  <c r="P153" i="13"/>
  <c r="P152" i="13"/>
  <c r="P151" i="13"/>
  <c r="P150" i="13"/>
  <c r="P149" i="13"/>
  <c r="P148" i="13"/>
  <c r="P147" i="13"/>
  <c r="P146" i="13"/>
  <c r="P145" i="13"/>
  <c r="P144" i="13"/>
  <c r="P143" i="13"/>
  <c r="P142" i="13"/>
  <c r="P141" i="13"/>
  <c r="P140" i="13"/>
  <c r="P139" i="13"/>
  <c r="P138" i="13"/>
  <c r="P137" i="13"/>
  <c r="P136" i="13"/>
  <c r="P135" i="13"/>
  <c r="P134" i="13"/>
  <c r="P133" i="13"/>
  <c r="P132" i="13"/>
  <c r="P131" i="13"/>
  <c r="P130" i="13"/>
  <c r="P129" i="13"/>
  <c r="P128" i="13"/>
  <c r="P127" i="13"/>
  <c r="P126" i="13"/>
  <c r="P125" i="13"/>
  <c r="P124" i="13"/>
  <c r="P123" i="13"/>
  <c r="P122" i="13"/>
  <c r="P121" i="13"/>
  <c r="P120" i="13"/>
  <c r="P119" i="13"/>
  <c r="P118" i="13"/>
  <c r="P117" i="13"/>
  <c r="P116" i="13"/>
  <c r="P115" i="13"/>
  <c r="P114" i="13"/>
  <c r="P113" i="13"/>
  <c r="P110" i="13"/>
  <c r="P109" i="13"/>
  <c r="P108" i="13"/>
  <c r="P107" i="13"/>
  <c r="P106" i="13"/>
  <c r="P105" i="13"/>
  <c r="P104" i="13"/>
  <c r="P103" i="13"/>
  <c r="P101" i="13"/>
  <c r="P100" i="13"/>
  <c r="P99" i="13"/>
  <c r="P98" i="13"/>
  <c r="P97" i="13"/>
  <c r="P96" i="13"/>
  <c r="P95" i="13"/>
  <c r="P94" i="13"/>
  <c r="P93" i="13"/>
  <c r="P92" i="13"/>
  <c r="P91" i="13"/>
  <c r="P90" i="13"/>
  <c r="P89" i="13"/>
  <c r="P88" i="13"/>
  <c r="P87" i="13"/>
  <c r="P86" i="13"/>
  <c r="P85" i="13"/>
  <c r="P84" i="13"/>
  <c r="P83" i="13"/>
  <c r="P82" i="13"/>
  <c r="P81" i="13"/>
  <c r="P80" i="13"/>
  <c r="P79" i="13"/>
  <c r="P78" i="13"/>
  <c r="P77" i="13"/>
  <c r="P76" i="13"/>
  <c r="P75" i="13"/>
  <c r="P74" i="13"/>
  <c r="P73" i="13"/>
  <c r="P72" i="13"/>
  <c r="P71" i="13"/>
  <c r="P70" i="13"/>
  <c r="P69" i="13"/>
  <c r="P68" i="13"/>
  <c r="P67" i="13"/>
  <c r="P66" i="13"/>
  <c r="P65" i="13"/>
  <c r="P64" i="13"/>
  <c r="P63" i="13"/>
  <c r="P62" i="13"/>
  <c r="P61" i="13"/>
  <c r="P60" i="13"/>
  <c r="P59" i="13"/>
  <c r="P58" i="13"/>
  <c r="P57" i="13"/>
  <c r="P56" i="13"/>
  <c r="P55" i="13"/>
  <c r="P54" i="13"/>
  <c r="P53" i="13"/>
  <c r="P52" i="13"/>
  <c r="P49" i="13"/>
  <c r="P48" i="13"/>
  <c r="P47" i="13"/>
  <c r="P46" i="13"/>
  <c r="P45" i="13"/>
  <c r="P44" i="13"/>
  <c r="P43" i="13"/>
  <c r="P42" i="13"/>
  <c r="P41" i="13"/>
  <c r="P40" i="13"/>
  <c r="P39" i="13"/>
  <c r="P38" i="13"/>
  <c r="P37" i="13"/>
  <c r="P36" i="13"/>
  <c r="P35" i="13"/>
  <c r="P34" i="13"/>
  <c r="P33" i="13"/>
  <c r="P32" i="13"/>
  <c r="P31" i="13"/>
  <c r="P30" i="13"/>
  <c r="P29" i="13"/>
  <c r="P28" i="13"/>
  <c r="P27" i="13"/>
  <c r="P26" i="13"/>
  <c r="P25" i="13"/>
  <c r="P24" i="13"/>
  <c r="P23" i="13"/>
  <c r="P22" i="13"/>
  <c r="P21" i="13"/>
  <c r="P20" i="13"/>
  <c r="P19" i="13"/>
  <c r="P18" i="13"/>
  <c r="P17" i="13"/>
  <c r="P16" i="13"/>
  <c r="P15" i="13"/>
  <c r="P14" i="13"/>
  <c r="P13" i="13"/>
  <c r="P12" i="13"/>
  <c r="P11" i="13"/>
  <c r="P10" i="13"/>
  <c r="M289" i="13"/>
  <c r="M288" i="13"/>
  <c r="M287" i="13"/>
  <c r="M286" i="13"/>
  <c r="M281" i="13"/>
  <c r="M280" i="13"/>
  <c r="M279" i="13"/>
  <c r="M278" i="13"/>
  <c r="M277" i="13"/>
  <c r="M276" i="13"/>
  <c r="M275" i="13"/>
  <c r="M274" i="13"/>
  <c r="M273" i="13"/>
  <c r="M272" i="13"/>
  <c r="M271" i="13"/>
  <c r="M270" i="13"/>
  <c r="M269" i="13"/>
  <c r="M268" i="13"/>
  <c r="M267" i="13"/>
  <c r="M266" i="13"/>
  <c r="M265" i="13"/>
  <c r="M264" i="13"/>
  <c r="M263" i="13"/>
  <c r="M262" i="13"/>
  <c r="M261" i="13"/>
  <c r="M260" i="13"/>
  <c r="M259" i="13"/>
  <c r="M258" i="13"/>
  <c r="M257" i="13"/>
  <c r="M256" i="13"/>
  <c r="M255" i="13"/>
  <c r="M254" i="13"/>
  <c r="M253" i="13"/>
  <c r="M252" i="13"/>
  <c r="M251" i="13"/>
  <c r="M250" i="13"/>
  <c r="M249" i="13"/>
  <c r="M248" i="13"/>
  <c r="M247" i="13"/>
  <c r="M246" i="13"/>
  <c r="M245" i="13"/>
  <c r="M244" i="13"/>
  <c r="M243" i="13"/>
  <c r="M242" i="13"/>
  <c r="M241" i="13"/>
  <c r="M240" i="13"/>
  <c r="M239" i="13"/>
  <c r="M238" i="13"/>
  <c r="M237" i="13"/>
  <c r="M236" i="13"/>
  <c r="M235" i="13"/>
  <c r="M234" i="13"/>
  <c r="M233" i="13"/>
  <c r="M232" i="13"/>
  <c r="M229" i="13"/>
  <c r="M228" i="13"/>
  <c r="M227" i="13"/>
  <c r="M226" i="13"/>
  <c r="M225" i="13"/>
  <c r="M224" i="13"/>
  <c r="M223" i="13"/>
  <c r="M222" i="13"/>
  <c r="M221" i="13"/>
  <c r="M220" i="13"/>
  <c r="M219" i="13"/>
  <c r="M218" i="13"/>
  <c r="M217" i="13"/>
  <c r="M216" i="13"/>
  <c r="M215" i="13"/>
  <c r="M214" i="13"/>
  <c r="M213" i="13"/>
  <c r="M212" i="13"/>
  <c r="M211" i="13"/>
  <c r="M210" i="13"/>
  <c r="M209" i="13"/>
  <c r="M208" i="13"/>
  <c r="M207" i="13"/>
  <c r="M206" i="13"/>
  <c r="M205" i="13"/>
  <c r="M204" i="13"/>
  <c r="M203" i="13"/>
  <c r="M202" i="13"/>
  <c r="M201" i="13"/>
  <c r="M200" i="13"/>
  <c r="M199" i="13"/>
  <c r="M198" i="13"/>
  <c r="M197" i="13"/>
  <c r="M196" i="13"/>
  <c r="M195" i="13"/>
  <c r="M194" i="13"/>
  <c r="M193" i="13"/>
  <c r="M192" i="13"/>
  <c r="M191" i="13"/>
  <c r="M190" i="13"/>
  <c r="M189" i="13"/>
  <c r="M188" i="13"/>
  <c r="M187" i="13"/>
  <c r="M186" i="13"/>
  <c r="M185" i="13"/>
  <c r="M184" i="13"/>
  <c r="M183" i="13"/>
  <c r="M182" i="13"/>
  <c r="M181" i="13"/>
  <c r="M180" i="13"/>
  <c r="M179" i="13"/>
  <c r="M178" i="13"/>
  <c r="M177" i="13"/>
  <c r="M176" i="13"/>
  <c r="M175" i="13"/>
  <c r="M174" i="13"/>
  <c r="M173" i="13"/>
  <c r="M172" i="13"/>
  <c r="M171" i="13"/>
  <c r="M170" i="13"/>
  <c r="M169" i="13"/>
  <c r="M168" i="13"/>
  <c r="M167" i="13"/>
  <c r="M166" i="13"/>
  <c r="M165" i="13"/>
  <c r="M162" i="13"/>
  <c r="M161" i="13"/>
  <c r="M160" i="13"/>
  <c r="M159" i="13"/>
  <c r="M158" i="13"/>
  <c r="M157" i="13"/>
  <c r="M156" i="13"/>
  <c r="M155" i="13"/>
  <c r="M154" i="13"/>
  <c r="M153" i="13"/>
  <c r="M152" i="13"/>
  <c r="M151" i="13"/>
  <c r="M150" i="13"/>
  <c r="M149" i="13"/>
  <c r="M148" i="13"/>
  <c r="M147" i="13"/>
  <c r="M146" i="13"/>
  <c r="M145" i="13"/>
  <c r="M144" i="13"/>
  <c r="M143" i="13"/>
  <c r="M142" i="13"/>
  <c r="M141" i="13"/>
  <c r="M140" i="13"/>
  <c r="M139" i="13"/>
  <c r="M138" i="13"/>
  <c r="M137" i="13"/>
  <c r="M136" i="13"/>
  <c r="M135" i="13"/>
  <c r="M134" i="13"/>
  <c r="M133" i="13"/>
  <c r="M132" i="13"/>
  <c r="M131" i="13"/>
  <c r="M130" i="13"/>
  <c r="M129" i="13"/>
  <c r="M128" i="13"/>
  <c r="M127" i="13"/>
  <c r="M126" i="13"/>
  <c r="M125" i="13"/>
  <c r="M124" i="13"/>
  <c r="M123" i="13"/>
  <c r="M122" i="13"/>
  <c r="M121" i="13"/>
  <c r="M120" i="13"/>
  <c r="M119" i="13"/>
  <c r="M118" i="13"/>
  <c r="M117" i="13"/>
  <c r="M116" i="13"/>
  <c r="M115" i="13"/>
  <c r="M114" i="13"/>
  <c r="M113" i="13"/>
  <c r="M110" i="13"/>
  <c r="M109" i="13"/>
  <c r="M108" i="13"/>
  <c r="M107" i="13"/>
  <c r="M106" i="13"/>
  <c r="M105" i="13"/>
  <c r="M104" i="13"/>
  <c r="M103"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J289" i="13"/>
  <c r="J288" i="13"/>
  <c r="J287" i="13"/>
  <c r="J286" i="13"/>
  <c r="J281" i="13"/>
  <c r="J280" i="13"/>
  <c r="J279" i="13"/>
  <c r="J278" i="13"/>
  <c r="J277" i="13"/>
  <c r="J276" i="13"/>
  <c r="J275" i="13"/>
  <c r="J274" i="13"/>
  <c r="J273" i="13"/>
  <c r="J272" i="13"/>
  <c r="J271" i="13"/>
  <c r="J270" i="13"/>
  <c r="J269" i="13"/>
  <c r="J268" i="13"/>
  <c r="J267" i="13"/>
  <c r="J266" i="13"/>
  <c r="J265" i="13"/>
  <c r="J264" i="13"/>
  <c r="J263" i="13"/>
  <c r="J262" i="13"/>
  <c r="J261" i="13"/>
  <c r="J260" i="13"/>
  <c r="J259" i="13"/>
  <c r="J258" i="13"/>
  <c r="J257" i="13"/>
  <c r="J256" i="13"/>
  <c r="J255" i="13"/>
  <c r="J254" i="13"/>
  <c r="J253" i="13"/>
  <c r="J252" i="13"/>
  <c r="J251" i="13"/>
  <c r="J250" i="13"/>
  <c r="J249" i="13"/>
  <c r="J248" i="13"/>
  <c r="J247" i="13"/>
  <c r="J246" i="13"/>
  <c r="J245" i="13"/>
  <c r="J244" i="13"/>
  <c r="J243" i="13"/>
  <c r="J242" i="13"/>
  <c r="J241" i="13"/>
  <c r="J240" i="13"/>
  <c r="J239" i="13"/>
  <c r="J238" i="13"/>
  <c r="J237" i="13"/>
  <c r="J236" i="13"/>
  <c r="J235" i="13"/>
  <c r="J234" i="13"/>
  <c r="J233" i="13"/>
  <c r="J232" i="13"/>
  <c r="J229" i="13"/>
  <c r="J228" i="13"/>
  <c r="J227" i="13"/>
  <c r="J226" i="13"/>
  <c r="J225" i="13"/>
  <c r="J224" i="13"/>
  <c r="J223" i="13"/>
  <c r="J222" i="13"/>
  <c r="J221" i="13"/>
  <c r="J220" i="13"/>
  <c r="J219" i="13"/>
  <c r="J218" i="13"/>
  <c r="J217" i="13"/>
  <c r="J216" i="13"/>
  <c r="J215" i="13"/>
  <c r="J214" i="13"/>
  <c r="J213" i="13"/>
  <c r="J212" i="13"/>
  <c r="J211" i="13"/>
  <c r="J210" i="13"/>
  <c r="J209" i="13"/>
  <c r="J208" i="13"/>
  <c r="J207" i="13"/>
  <c r="J206" i="13"/>
  <c r="J205" i="13"/>
  <c r="J204" i="13"/>
  <c r="J203" i="13"/>
  <c r="J202" i="13"/>
  <c r="J201" i="13"/>
  <c r="J200" i="13"/>
  <c r="J199" i="13"/>
  <c r="J198" i="13"/>
  <c r="J197" i="13"/>
  <c r="J196" i="13"/>
  <c r="J195" i="13"/>
  <c r="J194" i="13"/>
  <c r="J193" i="13"/>
  <c r="J192" i="13"/>
  <c r="J191" i="13"/>
  <c r="J190"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0" i="13"/>
  <c r="J109" i="13"/>
  <c r="J108" i="13"/>
  <c r="J107" i="13"/>
  <c r="J106" i="13"/>
  <c r="J105" i="13"/>
  <c r="J104" i="13"/>
  <c r="J103"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J10" i="13"/>
  <c r="D81" i="3" l="1"/>
  <c r="D80" i="3"/>
  <c r="P9" i="13"/>
  <c r="P231" i="13"/>
  <c r="Y9" i="13"/>
  <c r="Y51" i="13"/>
  <c r="AH283" i="13"/>
  <c r="AT112" i="13"/>
  <c r="AT285" i="13"/>
  <c r="AK112" i="13"/>
  <c r="AK231" i="13"/>
  <c r="AQ285" i="13"/>
  <c r="AT9" i="13"/>
  <c r="V164" i="13"/>
  <c r="AE112" i="13"/>
  <c r="P285" i="13"/>
  <c r="S9" i="13"/>
  <c r="V9" i="13"/>
  <c r="AB283" i="13"/>
  <c r="AB285" i="13"/>
  <c r="AE51" i="13"/>
  <c r="AK9" i="13"/>
  <c r="AQ9" i="13"/>
  <c r="AQ164" i="13"/>
  <c r="J112" i="13"/>
  <c r="S283" i="13"/>
  <c r="V112" i="13"/>
  <c r="Y112" i="13"/>
  <c r="AH112" i="13"/>
  <c r="AK285" i="13"/>
  <c r="AN9" i="13"/>
  <c r="AN112" i="13"/>
  <c r="AQ231" i="13"/>
  <c r="AE285" i="13"/>
  <c r="AH164" i="13"/>
  <c r="AK51" i="13"/>
  <c r="AN283" i="13"/>
  <c r="J51" i="13"/>
  <c r="J285" i="13"/>
  <c r="P51" i="13"/>
  <c r="S164" i="13"/>
  <c r="V231" i="13"/>
  <c r="Y283" i="13"/>
  <c r="AE283" i="13"/>
  <c r="AH231" i="13"/>
  <c r="AK283" i="13"/>
  <c r="AT283" i="13"/>
  <c r="AB164" i="13"/>
  <c r="S112" i="13"/>
  <c r="AB231" i="13"/>
  <c r="P283" i="13"/>
  <c r="P112" i="13"/>
  <c r="S231" i="13"/>
  <c r="AB9" i="13"/>
  <c r="AH9" i="13"/>
  <c r="AN164" i="13"/>
  <c r="AQ51" i="13"/>
  <c r="AT51" i="13"/>
  <c r="J9" i="13"/>
  <c r="M9" i="13"/>
  <c r="V51" i="13"/>
  <c r="V285" i="13"/>
  <c r="Y164" i="13"/>
  <c r="AB51" i="13"/>
  <c r="AE164" i="13"/>
  <c r="AH51" i="13"/>
  <c r="AH285" i="13"/>
  <c r="AN231" i="13"/>
  <c r="AQ112" i="13"/>
  <c r="AT164" i="13"/>
  <c r="J164" i="13"/>
  <c r="Y285" i="13"/>
  <c r="J231" i="13"/>
  <c r="J283" i="13"/>
  <c r="V283" i="13"/>
  <c r="AB112" i="13"/>
  <c r="AT231" i="13"/>
  <c r="P164" i="13"/>
  <c r="S51" i="13"/>
  <c r="S285" i="13"/>
  <c r="Y231" i="13"/>
  <c r="AE231" i="13"/>
  <c r="AK164" i="13"/>
  <c r="AN51" i="13"/>
  <c r="AN285" i="13"/>
  <c r="AQ283" i="13"/>
  <c r="M112" i="13"/>
  <c r="M164" i="13"/>
  <c r="M283" i="13"/>
  <c r="M231" i="13"/>
  <c r="M285" i="13"/>
  <c r="M51" i="13"/>
  <c r="AE9" i="13"/>
  <c r="B26" i="18"/>
  <c r="B79" i="3"/>
  <c r="B5" i="14"/>
  <c r="L1" i="14" s="1"/>
  <c r="I86" i="2"/>
  <c r="I85" i="2"/>
  <c r="I84" i="2"/>
  <c r="I83" i="2"/>
  <c r="I82" i="2"/>
  <c r="I81" i="2"/>
  <c r="I80" i="2"/>
  <c r="I79" i="2"/>
  <c r="I78" i="2"/>
  <c r="I77" i="2"/>
  <c r="H86" i="2"/>
  <c r="H85" i="2"/>
  <c r="H84" i="2"/>
  <c r="H83" i="2"/>
  <c r="H82" i="2"/>
  <c r="H81" i="2"/>
  <c r="H80" i="2"/>
  <c r="H79" i="2"/>
  <c r="H78" i="2"/>
  <c r="H77" i="2"/>
  <c r="F86" i="2"/>
  <c r="F85" i="2"/>
  <c r="F84" i="2"/>
  <c r="F83" i="2"/>
  <c r="F82" i="2"/>
  <c r="F81" i="2"/>
  <c r="F80" i="2"/>
  <c r="F79" i="2"/>
  <c r="F78" i="2"/>
  <c r="F77" i="2"/>
  <c r="C86" i="2"/>
  <c r="C85" i="2"/>
  <c r="C84" i="2"/>
  <c r="C83" i="2"/>
  <c r="C82" i="2"/>
  <c r="C81" i="2"/>
  <c r="C80" i="2"/>
  <c r="C79" i="2"/>
  <c r="C78" i="2"/>
  <c r="C77" i="2"/>
  <c r="B372" i="11"/>
  <c r="N372" i="11" s="1"/>
  <c r="B341" i="11"/>
  <c r="N341" i="11" s="1"/>
  <c r="B335" i="11"/>
  <c r="N335" i="11" s="1"/>
  <c r="B304" i="11"/>
  <c r="N304" i="11" s="1"/>
  <c r="B298" i="11"/>
  <c r="N298" i="11" s="1"/>
  <c r="B267" i="11"/>
  <c r="N267" i="11" s="1"/>
  <c r="B261" i="11"/>
  <c r="N261" i="11" s="1"/>
  <c r="B230" i="11"/>
  <c r="N230" i="11" s="1"/>
  <c r="B224" i="11"/>
  <c r="N224" i="11" s="1"/>
  <c r="B193" i="11"/>
  <c r="N193" i="11" s="1"/>
  <c r="B187" i="11"/>
  <c r="N187" i="11" s="1"/>
  <c r="B156" i="11"/>
  <c r="N156" i="11" s="1"/>
  <c r="B150" i="11"/>
  <c r="N150" i="11" s="1"/>
  <c r="B119" i="11"/>
  <c r="N119" i="11" s="1"/>
  <c r="B113" i="11"/>
  <c r="N113" i="11" s="1"/>
  <c r="B82" i="11"/>
  <c r="N82" i="11" s="1"/>
  <c r="B76" i="11"/>
  <c r="N76" i="11" s="1"/>
  <c r="B45" i="11"/>
  <c r="N45" i="11" s="1"/>
  <c r="B39" i="11"/>
  <c r="N39" i="11" s="1"/>
  <c r="B8" i="11"/>
  <c r="N8" i="11" s="1"/>
  <c r="I76" i="2"/>
  <c r="I75" i="2"/>
  <c r="I74" i="2"/>
  <c r="I73" i="2"/>
  <c r="I72" i="2"/>
  <c r="I71" i="2"/>
  <c r="I70" i="2"/>
  <c r="H68" i="2"/>
  <c r="H67" i="2"/>
  <c r="H66" i="2"/>
  <c r="H65" i="2"/>
  <c r="H63" i="2"/>
  <c r="H64" i="2"/>
  <c r="H76" i="2"/>
  <c r="H75" i="2"/>
  <c r="H74" i="2"/>
  <c r="H73" i="2"/>
  <c r="H72" i="2"/>
  <c r="H71" i="2"/>
  <c r="H70" i="2"/>
  <c r="F76" i="2"/>
  <c r="F75" i="2"/>
  <c r="F74" i="2"/>
  <c r="F73" i="2"/>
  <c r="F72" i="2"/>
  <c r="F71" i="2"/>
  <c r="F70" i="2"/>
  <c r="F69" i="2"/>
  <c r="F68" i="2"/>
  <c r="F67" i="2"/>
  <c r="F66" i="2"/>
  <c r="F65" i="2"/>
  <c r="F64" i="2"/>
  <c r="F63" i="2"/>
  <c r="C76" i="2"/>
  <c r="J76" i="2" s="1"/>
  <c r="C75" i="2"/>
  <c r="J75" i="2" s="1"/>
  <c r="C74" i="2"/>
  <c r="J74" i="2" s="1"/>
  <c r="C73" i="2"/>
  <c r="J73" i="2" s="1"/>
  <c r="C72" i="2"/>
  <c r="J72" i="2" s="1"/>
  <c r="C71" i="2"/>
  <c r="J71" i="2" s="1"/>
  <c r="C70" i="2"/>
  <c r="J70" i="2" s="1"/>
  <c r="C69" i="2"/>
  <c r="I69" i="2" s="1"/>
  <c r="C68" i="2"/>
  <c r="I68" i="2" s="1"/>
  <c r="C67" i="2"/>
  <c r="I67" i="2" s="1"/>
  <c r="C66" i="2"/>
  <c r="C65" i="2"/>
  <c r="C64" i="2"/>
  <c r="C63" i="2"/>
  <c r="B892" i="9"/>
  <c r="N892" i="9" s="1"/>
  <c r="B841" i="9"/>
  <c r="N841" i="9" s="1"/>
  <c r="B828" i="9"/>
  <c r="N828" i="9" s="1"/>
  <c r="B777" i="9"/>
  <c r="N777" i="9" s="1"/>
  <c r="B764" i="9"/>
  <c r="N764" i="9" s="1"/>
  <c r="B713" i="9"/>
  <c r="N713" i="9" s="1"/>
  <c r="B700" i="9"/>
  <c r="N700" i="9" s="1"/>
  <c r="B649" i="9"/>
  <c r="N649" i="9" s="1"/>
  <c r="B636" i="9"/>
  <c r="N636" i="9" s="1"/>
  <c r="B585" i="9"/>
  <c r="N585" i="9" s="1"/>
  <c r="B572" i="9"/>
  <c r="N572" i="9" s="1"/>
  <c r="B521" i="9"/>
  <c r="N521" i="9" s="1"/>
  <c r="B508" i="9"/>
  <c r="N508" i="9" s="1"/>
  <c r="B457" i="9"/>
  <c r="N457" i="9" s="1"/>
  <c r="B444" i="9"/>
  <c r="N444" i="9" s="1"/>
  <c r="B393" i="9"/>
  <c r="N393" i="9" s="1"/>
  <c r="B380" i="9"/>
  <c r="N380" i="9" s="1"/>
  <c r="B329" i="9"/>
  <c r="N329" i="9" s="1"/>
  <c r="B316" i="9"/>
  <c r="N316" i="9" s="1"/>
  <c r="B265" i="9"/>
  <c r="N265" i="9" s="1"/>
  <c r="B252" i="9"/>
  <c r="N252" i="9" s="1"/>
  <c r="B201" i="9"/>
  <c r="N201" i="9" s="1"/>
  <c r="B188" i="9"/>
  <c r="N188" i="9" s="1"/>
  <c r="B137" i="9"/>
  <c r="N137" i="9" s="1"/>
  <c r="B124" i="9"/>
  <c r="N124" i="9" s="1"/>
  <c r="B73" i="9"/>
  <c r="N73" i="9" s="1"/>
  <c r="B57" i="9"/>
  <c r="N57" i="9" s="1"/>
  <c r="B6" i="9"/>
  <c r="N6" i="9" s="1"/>
  <c r="P291" i="13" l="1"/>
  <c r="P293" i="13" s="1"/>
  <c r="C25" i="14" s="1"/>
  <c r="F260" i="9" s="1"/>
  <c r="AH291" i="13"/>
  <c r="AH293" i="13" s="1"/>
  <c r="C31" i="14" s="1"/>
  <c r="F644" i="9" s="1"/>
  <c r="I66" i="2"/>
  <c r="I64" i="2"/>
  <c r="J291" i="13"/>
  <c r="J293" i="13" s="1"/>
  <c r="C23" i="14" s="1"/>
  <c r="B77" i="3"/>
  <c r="N1" i="9"/>
  <c r="AE291" i="13"/>
  <c r="AE293" i="13" s="1"/>
  <c r="C30" i="14" s="1"/>
  <c r="F580" i="9" s="1"/>
  <c r="AQ291" i="13"/>
  <c r="AQ293" i="13" s="1"/>
  <c r="C34" i="14" s="1"/>
  <c r="F836" i="9" s="1"/>
  <c r="S291" i="13"/>
  <c r="S293" i="13" s="1"/>
  <c r="C26" i="14" s="1"/>
  <c r="AT291" i="13"/>
  <c r="AT293" i="13" s="1"/>
  <c r="C35" i="14" s="1"/>
  <c r="AK291" i="13"/>
  <c r="AK293" i="13" s="1"/>
  <c r="C32" i="14" s="1"/>
  <c r="F708" i="9" s="1"/>
  <c r="AB291" i="13"/>
  <c r="AB293" i="13" s="1"/>
  <c r="C29" i="14" s="1"/>
  <c r="F516" i="9" s="1"/>
  <c r="AN291" i="13"/>
  <c r="AN293" i="13" s="1"/>
  <c r="C33" i="14" s="1"/>
  <c r="F772" i="9" s="1"/>
  <c r="Y291" i="13"/>
  <c r="Y293" i="13" s="1"/>
  <c r="C28" i="14" s="1"/>
  <c r="N1" i="11"/>
  <c r="V291" i="13"/>
  <c r="V293" i="13" s="1"/>
  <c r="C27" i="14" s="1"/>
  <c r="M291" i="13"/>
  <c r="M293" i="13" s="1"/>
  <c r="C24" i="14" s="1"/>
  <c r="F196" i="9" s="1"/>
  <c r="B17" i="15"/>
  <c r="I1" i="15" s="1"/>
  <c r="G13" i="14"/>
  <c r="G15" i="14" s="1"/>
  <c r="G17" i="14" s="1"/>
  <c r="AY50" i="13"/>
  <c r="AY102" i="13"/>
  <c r="AY111" i="13"/>
  <c r="AY163" i="13"/>
  <c r="AY230" i="13"/>
  <c r="C292" i="13"/>
  <c r="F16" i="14" s="1"/>
  <c r="G289" i="13"/>
  <c r="C289" i="13" s="1"/>
  <c r="G288" i="13"/>
  <c r="G287" i="13"/>
  <c r="G286" i="13"/>
  <c r="C286" i="13" s="1"/>
  <c r="G281" i="13"/>
  <c r="G280" i="13"/>
  <c r="G279" i="13"/>
  <c r="C279" i="13" s="1"/>
  <c r="G278" i="13"/>
  <c r="G277" i="13"/>
  <c r="G276" i="13"/>
  <c r="G275" i="13"/>
  <c r="C275" i="13" s="1"/>
  <c r="G274" i="13"/>
  <c r="G273" i="13"/>
  <c r="G272" i="13"/>
  <c r="G271" i="13"/>
  <c r="C271" i="13" s="1"/>
  <c r="G270" i="13"/>
  <c r="G269" i="13"/>
  <c r="G268" i="13"/>
  <c r="G267" i="13"/>
  <c r="C267" i="13" s="1"/>
  <c r="G266" i="13"/>
  <c r="G265" i="13"/>
  <c r="G264" i="13"/>
  <c r="G263" i="13"/>
  <c r="C263" i="13" s="1"/>
  <c r="G262" i="13"/>
  <c r="G261" i="13"/>
  <c r="G260" i="13"/>
  <c r="G259" i="13"/>
  <c r="C259" i="13" s="1"/>
  <c r="G258" i="13"/>
  <c r="G257" i="13"/>
  <c r="G256" i="13"/>
  <c r="G255" i="13"/>
  <c r="C255" i="13" s="1"/>
  <c r="G254" i="13"/>
  <c r="G253" i="13"/>
  <c r="G252" i="13"/>
  <c r="G251" i="13"/>
  <c r="C251" i="13" s="1"/>
  <c r="G250" i="13"/>
  <c r="G249" i="13"/>
  <c r="G248" i="13"/>
  <c r="G247" i="13"/>
  <c r="C247" i="13" s="1"/>
  <c r="G246" i="13"/>
  <c r="G245" i="13"/>
  <c r="G244" i="13"/>
  <c r="G243" i="13"/>
  <c r="C243" i="13" s="1"/>
  <c r="G242" i="13"/>
  <c r="G241" i="13"/>
  <c r="G240" i="13"/>
  <c r="G239" i="13"/>
  <c r="C239" i="13" s="1"/>
  <c r="G238" i="13"/>
  <c r="G237" i="13"/>
  <c r="C237" i="13" s="1"/>
  <c r="G236" i="13"/>
  <c r="G235" i="13"/>
  <c r="C235" i="13" s="1"/>
  <c r="G234" i="13"/>
  <c r="G233" i="13"/>
  <c r="G232" i="13"/>
  <c r="C232" i="13" s="1"/>
  <c r="G229" i="13"/>
  <c r="G228" i="13"/>
  <c r="G227" i="13"/>
  <c r="G226" i="13"/>
  <c r="G225" i="13"/>
  <c r="G224" i="13"/>
  <c r="G223" i="13"/>
  <c r="G222" i="13"/>
  <c r="G221" i="13"/>
  <c r="G220" i="13"/>
  <c r="G219" i="13"/>
  <c r="G218" i="13"/>
  <c r="G217" i="13"/>
  <c r="G216" i="13"/>
  <c r="G215" i="13"/>
  <c r="G214" i="13"/>
  <c r="G213" i="13"/>
  <c r="G212" i="13"/>
  <c r="G211" i="13"/>
  <c r="G210" i="13"/>
  <c r="G209" i="13"/>
  <c r="G208" i="13"/>
  <c r="G207" i="13"/>
  <c r="G206" i="13"/>
  <c r="G205" i="13"/>
  <c r="G204" i="13"/>
  <c r="G203" i="13"/>
  <c r="G202" i="13"/>
  <c r="G201" i="13"/>
  <c r="G200" i="13"/>
  <c r="G199" i="13"/>
  <c r="G198" i="13"/>
  <c r="G197" i="13"/>
  <c r="G196" i="13"/>
  <c r="G195" i="13"/>
  <c r="G194" i="13"/>
  <c r="G193" i="13"/>
  <c r="G192" i="13"/>
  <c r="G191" i="13"/>
  <c r="G190" i="13"/>
  <c r="G189" i="13"/>
  <c r="G188" i="13"/>
  <c r="G187" i="13"/>
  <c r="G186" i="13"/>
  <c r="G185" i="13"/>
  <c r="G184" i="13"/>
  <c r="G183" i="13"/>
  <c r="G182" i="13"/>
  <c r="G181" i="13"/>
  <c r="G180" i="13"/>
  <c r="G179" i="13"/>
  <c r="G178" i="13"/>
  <c r="G177" i="13"/>
  <c r="G176" i="13"/>
  <c r="G175" i="13"/>
  <c r="G174" i="13"/>
  <c r="G173" i="13"/>
  <c r="G172" i="13"/>
  <c r="G171" i="13"/>
  <c r="G170" i="13"/>
  <c r="G169" i="13"/>
  <c r="G168" i="13"/>
  <c r="C168" i="13" s="1"/>
  <c r="G167" i="13"/>
  <c r="G166" i="13"/>
  <c r="G165" i="13"/>
  <c r="C165" i="13" s="1"/>
  <c r="G162" i="13"/>
  <c r="G161" i="13"/>
  <c r="G160" i="13"/>
  <c r="G159" i="13"/>
  <c r="C159" i="13" s="1"/>
  <c r="G158" i="13"/>
  <c r="G157" i="13"/>
  <c r="G156" i="13"/>
  <c r="G155" i="13"/>
  <c r="C155" i="13" s="1"/>
  <c r="G154" i="13"/>
  <c r="G153" i="13"/>
  <c r="G152" i="13"/>
  <c r="G151" i="13"/>
  <c r="C151" i="13" s="1"/>
  <c r="G150" i="13"/>
  <c r="G149" i="13"/>
  <c r="G148" i="13"/>
  <c r="G147" i="13"/>
  <c r="C147" i="13" s="1"/>
  <c r="G146" i="13"/>
  <c r="G145" i="13"/>
  <c r="G144" i="13"/>
  <c r="G143" i="13"/>
  <c r="C143" i="13" s="1"/>
  <c r="G142" i="13"/>
  <c r="G141" i="13"/>
  <c r="G140" i="13"/>
  <c r="G139" i="13"/>
  <c r="C139" i="13" s="1"/>
  <c r="G138" i="13"/>
  <c r="G137" i="13"/>
  <c r="G136" i="13"/>
  <c r="G135" i="13"/>
  <c r="C135" i="13" s="1"/>
  <c r="G134" i="13"/>
  <c r="G133" i="13"/>
  <c r="G132" i="13"/>
  <c r="G131" i="13"/>
  <c r="C131" i="13" s="1"/>
  <c r="G130" i="13"/>
  <c r="G129" i="13"/>
  <c r="G128" i="13"/>
  <c r="G127" i="13"/>
  <c r="C127" i="13" s="1"/>
  <c r="G126" i="13"/>
  <c r="G125" i="13"/>
  <c r="G124" i="13"/>
  <c r="G123" i="13"/>
  <c r="C123" i="13" s="1"/>
  <c r="G122" i="13"/>
  <c r="G121" i="13"/>
  <c r="C121" i="13" s="1"/>
  <c r="G120" i="13"/>
  <c r="G119" i="13"/>
  <c r="C119" i="13" s="1"/>
  <c r="G118" i="13"/>
  <c r="G117" i="13"/>
  <c r="G116" i="13"/>
  <c r="G115" i="13"/>
  <c r="C115" i="13" s="1"/>
  <c r="G114" i="13"/>
  <c r="G113" i="13"/>
  <c r="C113" i="13" s="1"/>
  <c r="G110" i="13"/>
  <c r="C110" i="13" s="1"/>
  <c r="G109" i="13"/>
  <c r="G108" i="13"/>
  <c r="G107" i="13"/>
  <c r="G106" i="13"/>
  <c r="C106" i="13" s="1"/>
  <c r="G105" i="13"/>
  <c r="G104" i="13"/>
  <c r="G103" i="13"/>
  <c r="G101" i="13"/>
  <c r="C101" i="13" s="1"/>
  <c r="G100" i="13"/>
  <c r="C100" i="13" s="1"/>
  <c r="G99" i="13"/>
  <c r="G98" i="13"/>
  <c r="G97" i="13"/>
  <c r="C97" i="13" s="1"/>
  <c r="G96" i="13"/>
  <c r="C96" i="13" s="1"/>
  <c r="G95" i="13"/>
  <c r="G94" i="13"/>
  <c r="G93" i="13"/>
  <c r="C93" i="13" s="1"/>
  <c r="G92" i="13"/>
  <c r="C92" i="13" s="1"/>
  <c r="G91" i="13"/>
  <c r="G90" i="13"/>
  <c r="G89" i="13"/>
  <c r="C89" i="13" s="1"/>
  <c r="G88" i="13"/>
  <c r="C88" i="13" s="1"/>
  <c r="G87" i="13"/>
  <c r="G86" i="13"/>
  <c r="G85" i="13"/>
  <c r="C85" i="13" s="1"/>
  <c r="G84" i="13"/>
  <c r="C84" i="13" s="1"/>
  <c r="G83" i="13"/>
  <c r="G82" i="13"/>
  <c r="G81" i="13"/>
  <c r="C81" i="13" s="1"/>
  <c r="G80" i="13"/>
  <c r="C80" i="13" s="1"/>
  <c r="G79" i="13"/>
  <c r="G78" i="13"/>
  <c r="G77" i="13"/>
  <c r="C77" i="13" s="1"/>
  <c r="G76" i="13"/>
  <c r="C76" i="13" s="1"/>
  <c r="G75" i="13"/>
  <c r="G74" i="13"/>
  <c r="G73" i="13"/>
  <c r="C73" i="13" s="1"/>
  <c r="G72" i="13"/>
  <c r="C72" i="13" s="1"/>
  <c r="G71" i="13"/>
  <c r="G70" i="13"/>
  <c r="G69" i="13"/>
  <c r="C69" i="13" s="1"/>
  <c r="G68" i="13"/>
  <c r="C68" i="13" s="1"/>
  <c r="G67" i="13"/>
  <c r="G66" i="13"/>
  <c r="G65" i="13"/>
  <c r="C65" i="13" s="1"/>
  <c r="G64" i="13"/>
  <c r="C64" i="13" s="1"/>
  <c r="G63" i="13"/>
  <c r="G62" i="13"/>
  <c r="G61" i="13"/>
  <c r="C61" i="13" s="1"/>
  <c r="G60" i="13"/>
  <c r="C60" i="13" s="1"/>
  <c r="G59" i="13"/>
  <c r="G58" i="13"/>
  <c r="G57" i="13"/>
  <c r="C57" i="13" s="1"/>
  <c r="G56" i="13"/>
  <c r="C56" i="13" s="1"/>
  <c r="G55" i="13"/>
  <c r="G54" i="13"/>
  <c r="C54" i="13" s="1"/>
  <c r="G53" i="13"/>
  <c r="C53" i="13" s="1"/>
  <c r="G52" i="13"/>
  <c r="C52" i="13" s="1"/>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C14" i="13" s="1"/>
  <c r="G13" i="13"/>
  <c r="C13" i="13" s="1"/>
  <c r="G12" i="13"/>
  <c r="C12" i="13" s="1"/>
  <c r="G11" i="13"/>
  <c r="C11" i="13" s="1"/>
  <c r="G10" i="13"/>
  <c r="C10" i="13" s="1"/>
  <c r="F452" i="9" l="1"/>
  <c r="E28" i="14"/>
  <c r="F450" i="9" s="1"/>
  <c r="H450" i="9" s="1"/>
  <c r="F388" i="9"/>
  <c r="E27" i="14"/>
  <c r="F386" i="9" s="1"/>
  <c r="H386" i="9" s="1"/>
  <c r="F324" i="9"/>
  <c r="E26" i="14"/>
  <c r="F322" i="9" s="1"/>
  <c r="H322" i="9" s="1"/>
  <c r="I65" i="2"/>
  <c r="C23" i="13"/>
  <c r="AY23" i="13" s="1"/>
  <c r="C31" i="13"/>
  <c r="AY31" i="13" s="1"/>
  <c r="C39" i="13"/>
  <c r="AY39" i="13" s="1"/>
  <c r="C43" i="13"/>
  <c r="AY43" i="13" s="1"/>
  <c r="C47" i="13"/>
  <c r="AY47" i="13" s="1"/>
  <c r="C28" i="13"/>
  <c r="AY28" i="13" s="1"/>
  <c r="C44" i="13"/>
  <c r="AY44" i="13" s="1"/>
  <c r="C48" i="13"/>
  <c r="AY48" i="13" s="1"/>
  <c r="C74" i="13"/>
  <c r="AY74" i="13" s="1"/>
  <c r="C137" i="13"/>
  <c r="AY137" i="13" s="1"/>
  <c r="C149" i="13"/>
  <c r="AY149" i="13" s="1"/>
  <c r="C157" i="13"/>
  <c r="AY157" i="13" s="1"/>
  <c r="C161" i="13"/>
  <c r="AY161" i="13" s="1"/>
  <c r="C167" i="13"/>
  <c r="AY167" i="13" s="1"/>
  <c r="C171" i="13"/>
  <c r="AY171" i="13" s="1"/>
  <c r="C175" i="13"/>
  <c r="AY175" i="13" s="1"/>
  <c r="C179" i="13"/>
  <c r="AY179" i="13" s="1"/>
  <c r="C183" i="13"/>
  <c r="AY183" i="13" s="1"/>
  <c r="C187" i="13"/>
  <c r="AY187" i="13" s="1"/>
  <c r="C191" i="13"/>
  <c r="AY191" i="13" s="1"/>
  <c r="C195" i="13"/>
  <c r="AY195" i="13" s="1"/>
  <c r="C199" i="13"/>
  <c r="AY199" i="13" s="1"/>
  <c r="C203" i="13"/>
  <c r="AY203" i="13" s="1"/>
  <c r="C207" i="13"/>
  <c r="AY207" i="13" s="1"/>
  <c r="C211" i="13"/>
  <c r="AY211" i="13" s="1"/>
  <c r="C215" i="13"/>
  <c r="AY215" i="13" s="1"/>
  <c r="C219" i="13"/>
  <c r="AY219" i="13" s="1"/>
  <c r="C223" i="13"/>
  <c r="AY223" i="13" s="1"/>
  <c r="C227" i="13"/>
  <c r="AY227" i="13" s="1"/>
  <c r="C233" i="13"/>
  <c r="AY233" i="13" s="1"/>
  <c r="C241" i="13"/>
  <c r="AY241" i="13" s="1"/>
  <c r="C245" i="13"/>
  <c r="AY245" i="13" s="1"/>
  <c r="C249" i="13"/>
  <c r="AY249" i="13" s="1"/>
  <c r="C253" i="13"/>
  <c r="AY253" i="13" s="1"/>
  <c r="C257" i="13"/>
  <c r="AY257" i="13" s="1"/>
  <c r="C261" i="13"/>
  <c r="AY261" i="13" s="1"/>
  <c r="C265" i="13"/>
  <c r="AY265" i="13" s="1"/>
  <c r="C269" i="13"/>
  <c r="AY269" i="13" s="1"/>
  <c r="C273" i="13"/>
  <c r="AY273" i="13" s="1"/>
  <c r="C277" i="13"/>
  <c r="AY277" i="13" s="1"/>
  <c r="C281" i="13"/>
  <c r="AY281" i="13" s="1"/>
  <c r="C17" i="13"/>
  <c r="AY17" i="13" s="1"/>
  <c r="C21" i="13"/>
  <c r="AY21" i="13" s="1"/>
  <c r="C25" i="13"/>
  <c r="AY25" i="13" s="1"/>
  <c r="C29" i="13"/>
  <c r="AY29" i="13" s="1"/>
  <c r="C33" i="13"/>
  <c r="AY33" i="13" s="1"/>
  <c r="C37" i="13"/>
  <c r="AY37" i="13" s="1"/>
  <c r="C41" i="13"/>
  <c r="AY41" i="13" s="1"/>
  <c r="C45" i="13"/>
  <c r="AY45" i="13" s="1"/>
  <c r="C49" i="13"/>
  <c r="AY49" i="13" s="1"/>
  <c r="C55" i="13"/>
  <c r="AY55" i="13" s="1"/>
  <c r="C59" i="13"/>
  <c r="AY59" i="13" s="1"/>
  <c r="C63" i="13"/>
  <c r="AY63" i="13" s="1"/>
  <c r="C67" i="13"/>
  <c r="AY67" i="13" s="1"/>
  <c r="C71" i="13"/>
  <c r="AY71" i="13" s="1"/>
  <c r="C75" i="13"/>
  <c r="AY75" i="13" s="1"/>
  <c r="C79" i="13"/>
  <c r="AY79" i="13" s="1"/>
  <c r="C83" i="13"/>
  <c r="AY83" i="13" s="1"/>
  <c r="C87" i="13"/>
  <c r="AY87" i="13" s="1"/>
  <c r="C91" i="13"/>
  <c r="AY91" i="13" s="1"/>
  <c r="C95" i="13"/>
  <c r="AY95" i="13" s="1"/>
  <c r="C99" i="13"/>
  <c r="AY99" i="13" s="1"/>
  <c r="C104" i="13"/>
  <c r="AY104" i="13" s="1"/>
  <c r="C108" i="13"/>
  <c r="AY108" i="13" s="1"/>
  <c r="C114" i="13"/>
  <c r="AY114" i="13" s="1"/>
  <c r="C118" i="13"/>
  <c r="AY118" i="13" s="1"/>
  <c r="C122" i="13"/>
  <c r="AY122" i="13" s="1"/>
  <c r="C126" i="13"/>
  <c r="AY126" i="13" s="1"/>
  <c r="C130" i="13"/>
  <c r="AY130" i="13" s="1"/>
  <c r="C134" i="13"/>
  <c r="AY134" i="13" s="1"/>
  <c r="C138" i="13"/>
  <c r="AY138" i="13" s="1"/>
  <c r="C142" i="13"/>
  <c r="AY142" i="13" s="1"/>
  <c r="C146" i="13"/>
  <c r="AY146" i="13" s="1"/>
  <c r="C150" i="13"/>
  <c r="AY150" i="13" s="1"/>
  <c r="C154" i="13"/>
  <c r="AY154" i="13" s="1"/>
  <c r="C158" i="13"/>
  <c r="AY158" i="13" s="1"/>
  <c r="C162" i="13"/>
  <c r="AY162" i="13" s="1"/>
  <c r="C172" i="13"/>
  <c r="AY172" i="13" s="1"/>
  <c r="C176" i="13"/>
  <c r="AY176" i="13" s="1"/>
  <c r="C180" i="13"/>
  <c r="AY180" i="13" s="1"/>
  <c r="C184" i="13"/>
  <c r="AY184" i="13" s="1"/>
  <c r="C188" i="13"/>
  <c r="AY188" i="13" s="1"/>
  <c r="C192" i="13"/>
  <c r="AY192" i="13" s="1"/>
  <c r="C196" i="13"/>
  <c r="AY196" i="13" s="1"/>
  <c r="C200" i="13"/>
  <c r="AY200" i="13" s="1"/>
  <c r="C204" i="13"/>
  <c r="AY204" i="13" s="1"/>
  <c r="C208" i="13"/>
  <c r="AY208" i="13" s="1"/>
  <c r="C212" i="13"/>
  <c r="AY212" i="13" s="1"/>
  <c r="C216" i="13"/>
  <c r="AY216" i="13" s="1"/>
  <c r="C220" i="13"/>
  <c r="AY220" i="13" s="1"/>
  <c r="C224" i="13"/>
  <c r="AY224" i="13" s="1"/>
  <c r="C228" i="13"/>
  <c r="AY228" i="13" s="1"/>
  <c r="C234" i="13"/>
  <c r="AY234" i="13" s="1"/>
  <c r="C238" i="13"/>
  <c r="AY238" i="13" s="1"/>
  <c r="C242" i="13"/>
  <c r="AY242" i="13" s="1"/>
  <c r="C246" i="13"/>
  <c r="AY246" i="13" s="1"/>
  <c r="C250" i="13"/>
  <c r="AY250" i="13" s="1"/>
  <c r="C254" i="13"/>
  <c r="AY254" i="13" s="1"/>
  <c r="C258" i="13"/>
  <c r="AY258" i="13" s="1"/>
  <c r="C262" i="13"/>
  <c r="AY262" i="13" s="1"/>
  <c r="C266" i="13"/>
  <c r="AY266" i="13" s="1"/>
  <c r="C270" i="13"/>
  <c r="AY270" i="13" s="1"/>
  <c r="C274" i="13"/>
  <c r="AY274" i="13" s="1"/>
  <c r="C278" i="13"/>
  <c r="AY278" i="13" s="1"/>
  <c r="C19" i="13"/>
  <c r="AY19" i="13" s="1"/>
  <c r="C27" i="13"/>
  <c r="AY27" i="13" s="1"/>
  <c r="C35" i="13"/>
  <c r="AY35" i="13" s="1"/>
  <c r="C20" i="13"/>
  <c r="AY20" i="13" s="1"/>
  <c r="C24" i="13"/>
  <c r="AY24" i="13" s="1"/>
  <c r="C32" i="13"/>
  <c r="AY32" i="13" s="1"/>
  <c r="C36" i="13"/>
  <c r="AY36" i="13" s="1"/>
  <c r="C40" i="13"/>
  <c r="AY40" i="13" s="1"/>
  <c r="C58" i="13"/>
  <c r="AY58" i="13" s="1"/>
  <c r="C62" i="13"/>
  <c r="AY62" i="13" s="1"/>
  <c r="C66" i="13"/>
  <c r="AY66" i="13" s="1"/>
  <c r="C70" i="13"/>
  <c r="AY70" i="13" s="1"/>
  <c r="C78" i="13"/>
  <c r="AY78" i="13" s="1"/>
  <c r="C82" i="13"/>
  <c r="AY82" i="13" s="1"/>
  <c r="C86" i="13"/>
  <c r="AY86" i="13" s="1"/>
  <c r="C90" i="13"/>
  <c r="AY90" i="13" s="1"/>
  <c r="C94" i="13"/>
  <c r="AY94" i="13" s="1"/>
  <c r="C98" i="13"/>
  <c r="AY98" i="13" s="1"/>
  <c r="C103" i="13"/>
  <c r="AY103" i="13" s="1"/>
  <c r="C107" i="13"/>
  <c r="AY107" i="13" s="1"/>
  <c r="C117" i="13"/>
  <c r="AY117" i="13" s="1"/>
  <c r="C125" i="13"/>
  <c r="AY125" i="13" s="1"/>
  <c r="C129" i="13"/>
  <c r="AY129" i="13" s="1"/>
  <c r="C133" i="13"/>
  <c r="AY133" i="13" s="1"/>
  <c r="C141" i="13"/>
  <c r="AY141" i="13" s="1"/>
  <c r="C145" i="13"/>
  <c r="AY145" i="13" s="1"/>
  <c r="C153" i="13"/>
  <c r="AY153" i="13" s="1"/>
  <c r="C18" i="13"/>
  <c r="AY18" i="13" s="1"/>
  <c r="C22" i="13"/>
  <c r="AY22" i="13" s="1"/>
  <c r="C26" i="13"/>
  <c r="AY26" i="13" s="1"/>
  <c r="C30" i="13"/>
  <c r="AY30" i="13" s="1"/>
  <c r="C34" i="13"/>
  <c r="AY34" i="13" s="1"/>
  <c r="C38" i="13"/>
  <c r="AY38" i="13" s="1"/>
  <c r="C42" i="13"/>
  <c r="AY42" i="13" s="1"/>
  <c r="C46" i="13"/>
  <c r="AY46" i="13" s="1"/>
  <c r="C105" i="13"/>
  <c r="AY105" i="13" s="1"/>
  <c r="C109" i="13"/>
  <c r="AY109" i="13" s="1"/>
  <c r="C169" i="13"/>
  <c r="C173" i="13"/>
  <c r="AY173" i="13" s="1"/>
  <c r="C177" i="13"/>
  <c r="AY177" i="13" s="1"/>
  <c r="C181" i="13"/>
  <c r="AY181" i="13" s="1"/>
  <c r="C185" i="13"/>
  <c r="AY185" i="13" s="1"/>
  <c r="C189" i="13"/>
  <c r="AY189" i="13" s="1"/>
  <c r="C193" i="13"/>
  <c r="AY193" i="13" s="1"/>
  <c r="C197" i="13"/>
  <c r="AY197" i="13" s="1"/>
  <c r="C201" i="13"/>
  <c r="AY201" i="13" s="1"/>
  <c r="C205" i="13"/>
  <c r="AY205" i="13" s="1"/>
  <c r="C209" i="13"/>
  <c r="AY209" i="13" s="1"/>
  <c r="C213" i="13"/>
  <c r="AY213" i="13" s="1"/>
  <c r="C217" i="13"/>
  <c r="AY217" i="13" s="1"/>
  <c r="C221" i="13"/>
  <c r="AY221" i="13" s="1"/>
  <c r="C225" i="13"/>
  <c r="AY225" i="13" s="1"/>
  <c r="C229" i="13"/>
  <c r="AY229" i="13" s="1"/>
  <c r="C287" i="13"/>
  <c r="AY287" i="13" s="1"/>
  <c r="C116" i="13"/>
  <c r="AY116" i="13" s="1"/>
  <c r="C120" i="13"/>
  <c r="AY120" i="13" s="1"/>
  <c r="C124" i="13"/>
  <c r="AY124" i="13" s="1"/>
  <c r="C128" i="13"/>
  <c r="AY128" i="13" s="1"/>
  <c r="C132" i="13"/>
  <c r="AY132" i="13" s="1"/>
  <c r="C136" i="13"/>
  <c r="AY136" i="13" s="1"/>
  <c r="C140" i="13"/>
  <c r="AY140" i="13" s="1"/>
  <c r="C144" i="13"/>
  <c r="AY144" i="13" s="1"/>
  <c r="C148" i="13"/>
  <c r="AY148" i="13" s="1"/>
  <c r="C152" i="13"/>
  <c r="AY152" i="13" s="1"/>
  <c r="C156" i="13"/>
  <c r="AY156" i="13" s="1"/>
  <c r="C160" i="13"/>
  <c r="AY160" i="13" s="1"/>
  <c r="C166" i="13"/>
  <c r="AY166" i="13" s="1"/>
  <c r="C170" i="13"/>
  <c r="AY170" i="13" s="1"/>
  <c r="C174" i="13"/>
  <c r="AY174" i="13" s="1"/>
  <c r="C178" i="13"/>
  <c r="AY178" i="13" s="1"/>
  <c r="C182" i="13"/>
  <c r="AY182" i="13" s="1"/>
  <c r="C186" i="13"/>
  <c r="AY186" i="13" s="1"/>
  <c r="C190" i="13"/>
  <c r="AY190" i="13" s="1"/>
  <c r="C194" i="13"/>
  <c r="AY194" i="13" s="1"/>
  <c r="C198" i="13"/>
  <c r="AY198" i="13" s="1"/>
  <c r="C202" i="13"/>
  <c r="AY202" i="13" s="1"/>
  <c r="C206" i="13"/>
  <c r="AY206" i="13" s="1"/>
  <c r="C210" i="13"/>
  <c r="AY210" i="13" s="1"/>
  <c r="C214" i="13"/>
  <c r="AY214" i="13" s="1"/>
  <c r="C218" i="13"/>
  <c r="AY218" i="13" s="1"/>
  <c r="C222" i="13"/>
  <c r="AY222" i="13" s="1"/>
  <c r="C226" i="13"/>
  <c r="AY226" i="13" s="1"/>
  <c r="C236" i="13"/>
  <c r="AY236" i="13" s="1"/>
  <c r="C240" i="13"/>
  <c r="AY240" i="13" s="1"/>
  <c r="C244" i="13"/>
  <c r="AY244" i="13" s="1"/>
  <c r="C248" i="13"/>
  <c r="AY248" i="13" s="1"/>
  <c r="C252" i="13"/>
  <c r="AY252" i="13" s="1"/>
  <c r="C256" i="13"/>
  <c r="AY256" i="13" s="1"/>
  <c r="C260" i="13"/>
  <c r="AY260" i="13" s="1"/>
  <c r="C264" i="13"/>
  <c r="AY264" i="13" s="1"/>
  <c r="C268" i="13"/>
  <c r="AY268" i="13" s="1"/>
  <c r="C272" i="13"/>
  <c r="AY272" i="13" s="1"/>
  <c r="C276" i="13"/>
  <c r="AY276" i="13" s="1"/>
  <c r="C280" i="13"/>
  <c r="AY280" i="13" s="1"/>
  <c r="C288" i="13"/>
  <c r="AY288" i="13" s="1"/>
  <c r="F900" i="9"/>
  <c r="F35" i="14"/>
  <c r="F899" i="9" s="1"/>
  <c r="H899" i="9" s="1"/>
  <c r="H900" i="9" s="1"/>
  <c r="C16" i="13"/>
  <c r="AY16" i="13" s="1"/>
  <c r="C15" i="13"/>
  <c r="AY15" i="13" s="1"/>
  <c r="G9" i="13"/>
  <c r="AY121" i="13"/>
  <c r="G112" i="13"/>
  <c r="G164" i="13"/>
  <c r="AY237" i="13"/>
  <c r="G283" i="13"/>
  <c r="G231" i="13"/>
  <c r="G285" i="13"/>
  <c r="G51" i="13"/>
  <c r="AY168" i="13"/>
  <c r="AY54" i="13"/>
  <c r="AY289" i="13"/>
  <c r="AY235" i="13"/>
  <c r="AY243" i="13"/>
  <c r="AY247" i="13"/>
  <c r="AY251" i="13"/>
  <c r="AY255" i="13"/>
  <c r="AY259" i="13"/>
  <c r="AY263" i="13"/>
  <c r="AY267" i="13"/>
  <c r="AY271" i="13"/>
  <c r="AY275" i="13"/>
  <c r="AY279" i="13"/>
  <c r="AY115" i="13"/>
  <c r="AY119" i="13"/>
  <c r="AY127" i="13"/>
  <c r="AY131" i="13"/>
  <c r="AY135" i="13"/>
  <c r="AY139" i="13"/>
  <c r="AY143" i="13"/>
  <c r="AY147" i="13"/>
  <c r="AY151" i="13"/>
  <c r="AY155" i="13"/>
  <c r="AY159" i="13"/>
  <c r="AY106" i="13"/>
  <c r="AY110" i="13"/>
  <c r="AY56" i="13"/>
  <c r="AY60" i="13"/>
  <c r="AY64" i="13"/>
  <c r="AY68" i="13"/>
  <c r="AY72" i="13"/>
  <c r="AY76" i="13"/>
  <c r="AY80" i="13"/>
  <c r="AY84" i="13"/>
  <c r="AY88" i="13"/>
  <c r="AY92" i="13"/>
  <c r="AY96" i="13"/>
  <c r="AY100" i="13"/>
  <c r="AY57" i="13"/>
  <c r="AY61" i="13"/>
  <c r="AY65" i="13"/>
  <c r="AY69" i="13"/>
  <c r="AY73" i="13"/>
  <c r="AY77" i="13"/>
  <c r="AY81" i="13"/>
  <c r="AY85" i="13"/>
  <c r="AY89" i="13"/>
  <c r="AY93" i="13"/>
  <c r="AY97" i="13"/>
  <c r="AY101" i="13"/>
  <c r="AY53" i="13"/>
  <c r="AY14" i="13"/>
  <c r="AY13" i="13"/>
  <c r="AY232" i="13"/>
  <c r="AY165" i="13"/>
  <c r="AY113" i="13"/>
  <c r="AY52" i="13"/>
  <c r="BA6" i="13"/>
  <c r="B74" i="8"/>
  <c r="V74" i="8" s="1"/>
  <c r="B75" i="8"/>
  <c r="V75" i="8" s="1"/>
  <c r="B76" i="8"/>
  <c r="V76" i="8" s="1"/>
  <c r="B77" i="8"/>
  <c r="V77" i="8" s="1"/>
  <c r="B78" i="8"/>
  <c r="V78" i="8" s="1"/>
  <c r="B79" i="8"/>
  <c r="V79" i="8" s="1"/>
  <c r="B80" i="8"/>
  <c r="V80" i="8" s="1"/>
  <c r="B81" i="8"/>
  <c r="V81" i="8" s="1"/>
  <c r="B82" i="8"/>
  <c r="V82" i="8" s="1"/>
  <c r="B83" i="8"/>
  <c r="V83" i="8" s="1"/>
  <c r="B84" i="8"/>
  <c r="V84" i="8" s="1"/>
  <c r="B85" i="8"/>
  <c r="V85" i="8" s="1"/>
  <c r="B86" i="8"/>
  <c r="V86" i="8" s="1"/>
  <c r="B87" i="8"/>
  <c r="V87" i="8" s="1"/>
  <c r="B73" i="8"/>
  <c r="V73" i="8" s="1"/>
  <c r="B58" i="8"/>
  <c r="V58" i="8" s="1"/>
  <c r="B59" i="8"/>
  <c r="V59" i="8" s="1"/>
  <c r="B60" i="8"/>
  <c r="V60" i="8" s="1"/>
  <c r="B61" i="8"/>
  <c r="V61" i="8" s="1"/>
  <c r="B62" i="8"/>
  <c r="V62" i="8" s="1"/>
  <c r="B63" i="8"/>
  <c r="V63" i="8" s="1"/>
  <c r="B64" i="8"/>
  <c r="V64" i="8" s="1"/>
  <c r="B65" i="8"/>
  <c r="V65" i="8" s="1"/>
  <c r="B66" i="8"/>
  <c r="V66" i="8" s="1"/>
  <c r="B67" i="8"/>
  <c r="V67" i="8" s="1"/>
  <c r="B68" i="8"/>
  <c r="V68" i="8" s="1"/>
  <c r="B69" i="8"/>
  <c r="V69" i="8" s="1"/>
  <c r="B70" i="8"/>
  <c r="V70" i="8" s="1"/>
  <c r="B71" i="8"/>
  <c r="V71" i="8" s="1"/>
  <c r="B57" i="8"/>
  <c r="V57" i="8" s="1"/>
  <c r="B42" i="8"/>
  <c r="V42" i="8" s="1"/>
  <c r="B43" i="8"/>
  <c r="V43" i="8" s="1"/>
  <c r="B44" i="8"/>
  <c r="V44" i="8" s="1"/>
  <c r="B45" i="8"/>
  <c r="V45" i="8" s="1"/>
  <c r="B46" i="8"/>
  <c r="V46" i="8" s="1"/>
  <c r="B47" i="8"/>
  <c r="V47" i="8" s="1"/>
  <c r="B48" i="8"/>
  <c r="V48" i="8" s="1"/>
  <c r="B49" i="8"/>
  <c r="V49" i="8" s="1"/>
  <c r="B50" i="8"/>
  <c r="V50" i="8" s="1"/>
  <c r="B51" i="8"/>
  <c r="V51" i="8" s="1"/>
  <c r="B52" i="8"/>
  <c r="V52" i="8" s="1"/>
  <c r="B53" i="8"/>
  <c r="V53" i="8" s="1"/>
  <c r="B54" i="8"/>
  <c r="V54" i="8" s="1"/>
  <c r="B55" i="8"/>
  <c r="V55" i="8" s="1"/>
  <c r="B41" i="8"/>
  <c r="V41" i="8" s="1"/>
  <c r="B26" i="8"/>
  <c r="V26" i="8" s="1"/>
  <c r="B27" i="8"/>
  <c r="V27" i="8" s="1"/>
  <c r="B28" i="8"/>
  <c r="V28" i="8" s="1"/>
  <c r="B29" i="8"/>
  <c r="V29" i="8" s="1"/>
  <c r="B30" i="8"/>
  <c r="V30" i="8" s="1"/>
  <c r="B31" i="8"/>
  <c r="V31" i="8" s="1"/>
  <c r="B32" i="8"/>
  <c r="V32" i="8" s="1"/>
  <c r="B33" i="8"/>
  <c r="V33" i="8" s="1"/>
  <c r="B34" i="8"/>
  <c r="V34" i="8" s="1"/>
  <c r="B35" i="8"/>
  <c r="V35" i="8" s="1"/>
  <c r="B36" i="8"/>
  <c r="V36" i="8" s="1"/>
  <c r="B37" i="8"/>
  <c r="V37" i="8" s="1"/>
  <c r="B38" i="8"/>
  <c r="V38" i="8" s="1"/>
  <c r="B39" i="8"/>
  <c r="V39" i="8" s="1"/>
  <c r="B25" i="8"/>
  <c r="V25" i="8" s="1"/>
  <c r="B10" i="8"/>
  <c r="V10" i="8" s="1"/>
  <c r="B11" i="8"/>
  <c r="V11" i="8" s="1"/>
  <c r="B12" i="8"/>
  <c r="V12" i="8" s="1"/>
  <c r="B13" i="8"/>
  <c r="V13" i="8" s="1"/>
  <c r="B14" i="8"/>
  <c r="V14" i="8" s="1"/>
  <c r="B15" i="8"/>
  <c r="V15" i="8" s="1"/>
  <c r="B16" i="8"/>
  <c r="V16" i="8" s="1"/>
  <c r="B17" i="8"/>
  <c r="V17" i="8" s="1"/>
  <c r="B18" i="8"/>
  <c r="V18" i="8" s="1"/>
  <c r="B19" i="8"/>
  <c r="V19" i="8" s="1"/>
  <c r="B20" i="8"/>
  <c r="V20" i="8" s="1"/>
  <c r="B21" i="8"/>
  <c r="V21" i="8" s="1"/>
  <c r="B22" i="8"/>
  <c r="V22" i="8" s="1"/>
  <c r="B23" i="8"/>
  <c r="V23" i="8" s="1"/>
  <c r="B9" i="8"/>
  <c r="V9" i="8" s="1"/>
  <c r="C72" i="8"/>
  <c r="C56" i="8"/>
  <c r="B26" i="20"/>
  <c r="N26" i="20" s="1"/>
  <c r="B21" i="20"/>
  <c r="N21" i="20" s="1"/>
  <c r="B10" i="20"/>
  <c r="N10" i="20" s="1"/>
  <c r="B7" i="20"/>
  <c r="N7" i="20" s="1"/>
  <c r="B26" i="19"/>
  <c r="N26" i="19" s="1"/>
  <c r="B21" i="19"/>
  <c r="N21" i="19" s="1"/>
  <c r="B7" i="19"/>
  <c r="N7" i="19" s="1"/>
  <c r="B10" i="19"/>
  <c r="N10" i="19" s="1"/>
  <c r="N26" i="18"/>
  <c r="B21" i="18"/>
  <c r="N21" i="18" s="1"/>
  <c r="B7" i="18"/>
  <c r="N7" i="18" s="1"/>
  <c r="B10" i="18"/>
  <c r="N10" i="18" s="1"/>
  <c r="B45" i="17"/>
  <c r="N45" i="17" s="1"/>
  <c r="B25" i="17"/>
  <c r="N25" i="17" s="1"/>
  <c r="B19" i="17"/>
  <c r="N19" i="17" s="1"/>
  <c r="B7" i="17"/>
  <c r="N7" i="17" s="1"/>
  <c r="B25" i="4"/>
  <c r="N25" i="4" s="1"/>
  <c r="B20" i="4"/>
  <c r="N20" i="4" s="1"/>
  <c r="B7" i="4"/>
  <c r="N7" i="4" s="1"/>
  <c r="F11" i="14" l="1"/>
  <c r="V6" i="8"/>
  <c r="B5" i="8" s="1"/>
  <c r="U1" i="8" s="1"/>
  <c r="AY169" i="13"/>
  <c r="N1" i="4"/>
  <c r="C164" i="13"/>
  <c r="AY164" i="13" s="1"/>
  <c r="N1" i="18"/>
  <c r="N1" i="17"/>
  <c r="N1" i="20"/>
  <c r="N1" i="19"/>
  <c r="G291" i="13"/>
  <c r="G293" i="13" s="1"/>
  <c r="C22" i="14" s="1"/>
  <c r="I63" i="2" s="1"/>
  <c r="F10" i="14"/>
  <c r="F14" i="14"/>
  <c r="F9" i="14"/>
  <c r="F12" i="14"/>
  <c r="C285" i="13"/>
  <c r="C51" i="13"/>
  <c r="AY51" i="13" s="1"/>
  <c r="AY286" i="13"/>
  <c r="AY239" i="13"/>
  <c r="C231" i="13"/>
  <c r="AY231" i="13" s="1"/>
  <c r="AY123" i="13"/>
  <c r="C112" i="13"/>
  <c r="AY112" i="13" s="1"/>
  <c r="AY11" i="13"/>
  <c r="C283" i="13"/>
  <c r="AY12" i="13"/>
  <c r="C9" i="13"/>
  <c r="AY10" i="13"/>
  <c r="F8" i="14"/>
  <c r="C40" i="8"/>
  <c r="F132" i="9" l="1"/>
  <c r="C291" i="13"/>
  <c r="AY6" i="13"/>
  <c r="B5" i="13" s="1"/>
  <c r="AX1" i="13" s="1"/>
  <c r="F13" i="14"/>
  <c r="B93" i="3"/>
  <c r="B92" i="3"/>
  <c r="N77" i="3"/>
  <c r="B70" i="3"/>
  <c r="N70" i="3" s="1"/>
  <c r="B65" i="3"/>
  <c r="N65" i="3" s="1"/>
  <c r="B60" i="3"/>
  <c r="N60" i="3" s="1"/>
  <c r="E51" i="3"/>
  <c r="N51" i="3" s="1"/>
  <c r="B47" i="3"/>
  <c r="N47" i="3" s="1"/>
  <c r="B42" i="3"/>
  <c r="N42" i="3" s="1"/>
  <c r="B37" i="3"/>
  <c r="N37" i="3" s="1"/>
  <c r="B32" i="3"/>
  <c r="N32" i="3" s="1"/>
  <c r="B27" i="3"/>
  <c r="N27" i="3" s="1"/>
  <c r="B22" i="3"/>
  <c r="N22" i="3" s="1"/>
  <c r="B17" i="3"/>
  <c r="N17" i="3" s="1"/>
  <c r="B12" i="3"/>
  <c r="N12" i="3" s="1"/>
  <c r="B7" i="3"/>
  <c r="N7" i="3" s="1"/>
  <c r="E44" i="2"/>
  <c r="N44" i="2" s="1"/>
  <c r="N40" i="2"/>
  <c r="E24" i="2"/>
  <c r="N24" i="2" s="1"/>
  <c r="E18" i="2"/>
  <c r="N18" i="2" s="1"/>
  <c r="E10" i="2"/>
  <c r="N10" i="2" s="1"/>
  <c r="E6" i="2"/>
  <c r="N6" i="2" s="1"/>
  <c r="B39" i="1"/>
  <c r="B33" i="1"/>
  <c r="B29" i="1"/>
  <c r="B6" i="15" s="1"/>
  <c r="O41" i="2"/>
  <c r="E42" i="1"/>
  <c r="B37" i="1"/>
  <c r="D93" i="3" l="1"/>
  <c r="D94" i="3"/>
  <c r="N1" i="2"/>
  <c r="C293" i="13"/>
  <c r="F15" i="14"/>
  <c r="F17" i="14" l="1"/>
  <c r="B5" i="12" s="1"/>
  <c r="J1" i="12" s="1"/>
  <c r="F65" i="9"/>
  <c r="B90" i="3"/>
  <c r="N90" i="3" s="1"/>
  <c r="N1" i="3" s="1"/>
  <c r="E45" i="1" l="1"/>
  <c r="J1" i="15"/>
  <c r="B29" i="15" s="1"/>
  <c r="C36" i="14"/>
  <c r="B36" i="2" s="1"/>
  <c r="F22" i="14"/>
  <c r="F64" i="9" s="1"/>
  <c r="H64" i="9" s="1"/>
  <c r="H65" i="9" s="1"/>
  <c r="G23" i="14" l="1"/>
  <c r="G27" i="14"/>
  <c r="G31" i="14"/>
  <c r="G35" i="14"/>
  <c r="G30" i="14"/>
  <c r="G24" i="14"/>
  <c r="G28" i="14"/>
  <c r="G32" i="14"/>
  <c r="G25" i="14"/>
  <c r="G29" i="14"/>
  <c r="G33" i="14"/>
  <c r="G26" i="14"/>
  <c r="G34" i="14"/>
  <c r="G22" i="14"/>
  <c r="F31" i="14"/>
  <c r="F643" i="9" s="1"/>
  <c r="H643" i="9" s="1"/>
  <c r="H644" i="9" s="1"/>
  <c r="F34" i="14"/>
  <c r="F835" i="9" s="1"/>
  <c r="H835" i="9" s="1"/>
  <c r="H836" i="9" s="1"/>
  <c r="F33" i="14"/>
  <c r="F771" i="9" s="1"/>
  <c r="H771" i="9" s="1"/>
  <c r="H772" i="9" s="1"/>
  <c r="F26" i="14"/>
  <c r="F323" i="9" s="1"/>
  <c r="H323" i="9" s="1"/>
  <c r="H324" i="9" s="1"/>
  <c r="F27" i="14"/>
  <c r="F387" i="9" s="1"/>
  <c r="H387" i="9" s="1"/>
  <c r="H388" i="9" s="1"/>
  <c r="F24" i="14"/>
  <c r="F195" i="9" s="1"/>
  <c r="H195" i="9" s="1"/>
  <c r="H196" i="9" s="1"/>
  <c r="F28" i="14"/>
  <c r="F451" i="9" s="1"/>
  <c r="H451" i="9" s="1"/>
  <c r="H452" i="9" s="1"/>
  <c r="F32" i="14"/>
  <c r="F707" i="9" s="1"/>
  <c r="H707" i="9" s="1"/>
  <c r="H708" i="9" s="1"/>
  <c r="E36" i="14"/>
  <c r="E36" i="2" s="1"/>
  <c r="F30" i="14"/>
  <c r="F579" i="9" s="1"/>
  <c r="H579" i="9" s="1"/>
  <c r="H580" i="9" s="1"/>
  <c r="F29" i="14"/>
  <c r="F515" i="9" s="1"/>
  <c r="H515" i="9" s="1"/>
  <c r="H516" i="9" s="1"/>
  <c r="F23" i="14"/>
  <c r="F131" i="9" s="1"/>
  <c r="H131" i="9" s="1"/>
  <c r="H132" i="9" s="1"/>
  <c r="F25" i="14"/>
  <c r="F259" i="9" s="1"/>
  <c r="H259" i="9" s="1"/>
  <c r="H260" i="9" s="1"/>
  <c r="F36" i="14" l="1"/>
  <c r="H36" i="2" s="1"/>
  <c r="G36" i="14"/>
</calcChain>
</file>

<file path=xl/sharedStrings.xml><?xml version="1.0" encoding="utf-8"?>
<sst xmlns="http://schemas.openxmlformats.org/spreadsheetml/2006/main" count="1109" uniqueCount="319">
  <si>
    <t>Grant Application Form</t>
  </si>
  <si>
    <t>The Excel protection must not be removed.</t>
  </si>
  <si>
    <t>Damaged Application Form will be declared ineligible.</t>
  </si>
  <si>
    <t xml:space="preserve">Title of the project </t>
  </si>
  <si>
    <t>Short title of the project (acronym)</t>
  </si>
  <si>
    <t>Thematic objective and Priority</t>
  </si>
  <si>
    <t>Total duration of the project:</t>
  </si>
  <si>
    <t>Total project budget, EUR:</t>
  </si>
  <si>
    <t>1. PROJECT DESCRIPTION</t>
  </si>
  <si>
    <t>1.1. Title of the project</t>
  </si>
  <si>
    <t xml:space="preserve">1.2. Acronym </t>
  </si>
  <si>
    <t>1.3. Thematic objective</t>
  </si>
  <si>
    <t>1.4. Priority</t>
  </si>
  <si>
    <t>Project start date:</t>
  </si>
  <si>
    <t>Project end date:</t>
  </si>
  <si>
    <t>Project duration:</t>
  </si>
  <si>
    <t>month:</t>
  </si>
  <si>
    <t>year:</t>
  </si>
  <si>
    <t>1.5. Project Duration</t>
  </si>
  <si>
    <t>1.6. Project budget</t>
  </si>
  <si>
    <t>1.7. Summary of the project</t>
  </si>
  <si>
    <t>1.8. Location of project activities</t>
  </si>
  <si>
    <t>Main Programme area</t>
  </si>
  <si>
    <t>Programme adjoing regions and major centres</t>
  </si>
  <si>
    <t>Outside Programme area (Please specify)</t>
  </si>
  <si>
    <t>Vidzeme Region</t>
  </si>
  <si>
    <t>Latgale Region</t>
  </si>
  <si>
    <t>Zemgale Region</t>
  </si>
  <si>
    <t>Pieriga</t>
  </si>
  <si>
    <t>Riga</t>
  </si>
  <si>
    <t>Leningrad Region</t>
  </si>
  <si>
    <t>Saint-Peterburg</t>
  </si>
  <si>
    <t>1.9. Partnership</t>
  </si>
  <si>
    <t>Partner</t>
  </si>
  <si>
    <t>Name of organisation</t>
  </si>
  <si>
    <t>Legal status</t>
  </si>
  <si>
    <t>Region</t>
  </si>
  <si>
    <t>Applicant
(Partner 1)</t>
  </si>
  <si>
    <t>Partner 2</t>
  </si>
  <si>
    <t>Partner 3</t>
  </si>
  <si>
    <t>Partner 4</t>
  </si>
  <si>
    <t>Partner 5</t>
  </si>
  <si>
    <t>Partner 6</t>
  </si>
  <si>
    <t>Partner 7</t>
  </si>
  <si>
    <t>Partner 8</t>
  </si>
  <si>
    <t>Partner 9</t>
  </si>
  <si>
    <t>Partner 10</t>
  </si>
  <si>
    <t>Partner 11</t>
  </si>
  <si>
    <t>Partner 12</t>
  </si>
  <si>
    <t>Partner 13</t>
  </si>
  <si>
    <t>Partner 14</t>
  </si>
  <si>
    <t>Associate 1</t>
  </si>
  <si>
    <t>Associate 2</t>
  </si>
  <si>
    <t>Associate 3</t>
  </si>
  <si>
    <t>Associate 4</t>
  </si>
  <si>
    <t>Associate 5</t>
  </si>
  <si>
    <t>Associate 6</t>
  </si>
  <si>
    <t>Associate 7</t>
  </si>
  <si>
    <t>Associate 8</t>
  </si>
  <si>
    <t>Associate 9</t>
  </si>
  <si>
    <t>Associate 10</t>
  </si>
  <si>
    <t>Programme 
co-financing</t>
  </si>
  <si>
    <t>Total eligible cost 
of the project</t>
  </si>
  <si>
    <t>(Maximum 3000 characters)</t>
  </si>
  <si>
    <t>2. RELEVANCE OF THE PROJECT</t>
  </si>
  <si>
    <t>2.1. Project problem and background</t>
  </si>
  <si>
    <t>(Maximum 2500 characters)</t>
  </si>
  <si>
    <t>2.5. Cross-border impact</t>
  </si>
  <si>
    <t>(Maximum 1000 characters)</t>
  </si>
  <si>
    <t>(Maximum 2000 characters)</t>
  </si>
  <si>
    <t>2.10. Project type</t>
  </si>
  <si>
    <t>Integrated project - each partner carries out a part of activities of a joint project on its respective side of the border;</t>
  </si>
  <si>
    <t>Symmetrical project - where similar activities are carried out in parallel on the territory of Estonia and/or Latvia and Russia;</t>
  </si>
  <si>
    <t>Priority</t>
  </si>
  <si>
    <t>Output Indicator</t>
  </si>
  <si>
    <t>Number of indicators to be reached by the project</t>
  </si>
  <si>
    <t>Output indicator</t>
  </si>
  <si>
    <t>Result Indicator</t>
  </si>
  <si>
    <t>Result Indicator (Measurment unit)</t>
  </si>
  <si>
    <t xml:space="preserve"> </t>
  </si>
  <si>
    <t>ACTIVITY PACKAGE 1</t>
  </si>
  <si>
    <t>Management and coordination</t>
  </si>
  <si>
    <t>Total budget, EUR:</t>
  </si>
  <si>
    <t>Responsible partner:</t>
  </si>
  <si>
    <t>Involved target group:</t>
  </si>
  <si>
    <t>Description</t>
  </si>
  <si>
    <t>Activity</t>
  </si>
  <si>
    <t>Amount of activity</t>
  </si>
  <si>
    <t>ACTIVITY PACKAGE 2</t>
  </si>
  <si>
    <t>Information and visibility</t>
  </si>
  <si>
    <t>Activity title:</t>
  </si>
  <si>
    <t>ACTIVITY PACKAGE 3</t>
  </si>
  <si>
    <t>INDICATIVE PROJECT IMPLEMENTING TIME PLAN</t>
  </si>
  <si>
    <t>III year</t>
  </si>
  <si>
    <t>Implementing body</t>
  </si>
  <si>
    <t>Activity package 1:</t>
  </si>
  <si>
    <t>Activity package 2:</t>
  </si>
  <si>
    <t>Activity package 3:</t>
  </si>
  <si>
    <t>Activity package 4:</t>
  </si>
  <si>
    <t>Activity package 5:</t>
  </si>
  <si>
    <t>Project Management</t>
  </si>
  <si>
    <t>Visibility and Communication Activities</t>
  </si>
  <si>
    <t>PROJECT APPLICANT (PARTNER 1)</t>
  </si>
  <si>
    <t>Name of the organisation (in English)</t>
  </si>
  <si>
    <t>Name of the applicant (in national language)</t>
  </si>
  <si>
    <t>Registration Number (or equivalent):</t>
  </si>
  <si>
    <t>Legal status:</t>
  </si>
  <si>
    <t>Official address:</t>
  </si>
  <si>
    <t>Address:</t>
  </si>
  <si>
    <t>Region:</t>
  </si>
  <si>
    <t>Country:</t>
  </si>
  <si>
    <t>E-mail address of the Organisation:</t>
  </si>
  <si>
    <t>Telephone number:</t>
  </si>
  <si>
    <t>(Country code+city code+number)</t>
  </si>
  <si>
    <t>Website of the Organisation:</t>
  </si>
  <si>
    <t>Contact details of the applicant for the purpose of this application:</t>
  </si>
  <si>
    <t>Contact person for this project:</t>
  </si>
  <si>
    <t>Contact email address:</t>
  </si>
  <si>
    <t>Applicant’s Budget in the project</t>
  </si>
  <si>
    <t>Programme co-financing</t>
  </si>
  <si>
    <t>Partner's co-financing</t>
  </si>
  <si>
    <t>Total partner's budget</t>
  </si>
  <si>
    <t>Place of Registration (City, Country):</t>
  </si>
  <si>
    <t>PARTNERS OF THE APPLICANT PARTICIPATING IN THE PROJECT</t>
  </si>
  <si>
    <t>PARTNER 2</t>
  </si>
  <si>
    <t>(Maximum 500 characters)</t>
  </si>
  <si>
    <t>ASSOCIATES INFORMATION</t>
  </si>
  <si>
    <t>ASSOCIATE 1</t>
  </si>
  <si>
    <t>Role and involvement in implementing the proposed project:</t>
  </si>
  <si>
    <t>LOGICAL FRAMEWORK FOR THE PROJECT</t>
  </si>
  <si>
    <t>Project intervention logic</t>
  </si>
  <si>
    <t>Objectively verifiable indicators of achievement</t>
  </si>
  <si>
    <t>Monitoring and evaluation</t>
  </si>
  <si>
    <t>Assumptions and risks</t>
  </si>
  <si>
    <t>Impact</t>
  </si>
  <si>
    <t>Result</t>
  </si>
  <si>
    <t>Output</t>
  </si>
  <si>
    <t>BUDGET PER PARTNERS</t>
  </si>
  <si>
    <t>Costs</t>
  </si>
  <si>
    <t>All partners TOTAL
(in EUR)</t>
  </si>
  <si>
    <t>Unit</t>
  </si>
  <si>
    <t>Applicant (Partner 1)</t>
  </si>
  <si>
    <t>Number of units</t>
  </si>
  <si>
    <t>Unit rate
(in EUR)</t>
  </si>
  <si>
    <t>TOTAL Costs
(in EUR)</t>
  </si>
  <si>
    <t>1. Staff costs</t>
  </si>
  <si>
    <t>3. External expertise and service costs</t>
  </si>
  <si>
    <t>4. Equipment costs</t>
  </si>
  <si>
    <t>2. Travel and accommodation costs</t>
  </si>
  <si>
    <r>
      <t xml:space="preserve">10. Total eligible costs </t>
    </r>
    <r>
      <rPr>
        <sz val="10"/>
        <color theme="1"/>
        <rFont val="Arial"/>
        <family val="2"/>
      </rPr>
      <t>(8+9)</t>
    </r>
  </si>
  <si>
    <t>TOTAL BUDGET FOR THE PROJECT</t>
  </si>
  <si>
    <t>Costs
EUR</t>
  </si>
  <si>
    <t>Year 1</t>
  </si>
  <si>
    <r>
      <t>10. Total eligible costs</t>
    </r>
    <r>
      <rPr>
        <sz val="12"/>
        <color theme="1"/>
        <rFont val="Arial"/>
        <family val="2"/>
      </rPr>
      <t xml:space="preserve"> (8+9)</t>
    </r>
  </si>
  <si>
    <t>Total:</t>
  </si>
  <si>
    <t>DECLARATION BY THE APPLICANT</t>
  </si>
  <si>
    <t>°</t>
  </si>
  <si>
    <t>the applicant has the sources of financing and professional competence and qualifications necessary for implementation of the proposed project;</t>
  </si>
  <si>
    <t>the applicant is directly responsible for the preparation, management and implementation of the project with its partners, and is not acting as an intermediary;</t>
  </si>
  <si>
    <t>Name</t>
  </si>
  <si>
    <t>Position</t>
  </si>
  <si>
    <t xml:space="preserve">1 Business and SME development </t>
  </si>
  <si>
    <t>6 Environmental Protection, climate change mitigation and adaption</t>
  </si>
  <si>
    <t>1.1. Promotion of and support to entrepreneurship</t>
  </si>
  <si>
    <t>1.2. Development and promotion of new products and services based on local resources</t>
  </si>
  <si>
    <t>2.1. Efficient managment of nature objects</t>
  </si>
  <si>
    <t>2.2. Joint actions in environmental management</t>
  </si>
  <si>
    <t>YES</t>
  </si>
  <si>
    <t>Error! Please provide description!</t>
  </si>
  <si>
    <t>II</t>
  </si>
  <si>
    <t>ERROR! Please choose Priority!</t>
  </si>
  <si>
    <t>Error! Please chose programme area!</t>
  </si>
  <si>
    <t>III</t>
  </si>
  <si>
    <t>Error! Please choose project type!</t>
  </si>
  <si>
    <t>Error! Choose only one type!</t>
  </si>
  <si>
    <t>1 Business and SME development</t>
  </si>
  <si>
    <t>T.O.</t>
  </si>
  <si>
    <t>Output Indicators</t>
  </si>
  <si>
    <t>1.1.Number of business development organisations receiving support</t>
  </si>
  <si>
    <t>1.1.Number of enterprises substantially and actively involved in projects</t>
  </si>
  <si>
    <t>1.2.Number of institutions using Programme support for promoting local culture and preserving historical heritage</t>
  </si>
  <si>
    <t>2.2.Cross-border initiatives for promotion of sustainable use of natural resources</t>
  </si>
  <si>
    <t xml:space="preserve">2.2.Number of persons actively participating in environmental actions and awareness raising activities </t>
  </si>
  <si>
    <t>1.2.New cross-border products and services based on local resources (Product/service)</t>
  </si>
  <si>
    <t>2.2.Capacity of relevant stakeholders and general public for sustainable use of natural resources (Percentage of event participants,whose knowledge has increased and potentially resulted in a durable impect/action)</t>
  </si>
  <si>
    <t>Project partners' contribution</t>
  </si>
  <si>
    <t>Total budget per partner</t>
  </si>
  <si>
    <t>List of planned indicators</t>
  </si>
  <si>
    <t>Methods and calculation of output indicators</t>
  </si>
  <si>
    <t>Capitalisation of results</t>
  </si>
  <si>
    <t>ACTIVITY PACKAGE 4</t>
  </si>
  <si>
    <t>ACTIVITY PACKAGE 5</t>
  </si>
  <si>
    <t xml:space="preserve">Role in project implementation: </t>
  </si>
  <si>
    <t>Partner’s Budget in the project</t>
  </si>
  <si>
    <r>
      <t xml:space="preserve">8. Subotal </t>
    </r>
    <r>
      <rPr>
        <sz val="11"/>
        <color theme="1"/>
        <rFont val="Arial"/>
        <family val="2"/>
      </rPr>
      <t>(6+7)</t>
    </r>
  </si>
  <si>
    <t>PARTNER 3</t>
  </si>
  <si>
    <t>PARTNER 4</t>
  </si>
  <si>
    <t>PARTNER 5</t>
  </si>
  <si>
    <t>PARTNER 6</t>
  </si>
  <si>
    <t>PARTNER 7</t>
  </si>
  <si>
    <t>PARTNER 8</t>
  </si>
  <si>
    <t>PARTNER 9</t>
  </si>
  <si>
    <t>PARTNER 10</t>
  </si>
  <si>
    <t>PARTNER 11</t>
  </si>
  <si>
    <t>PARTNER 12</t>
  </si>
  <si>
    <t>PARTNER 13</t>
  </si>
  <si>
    <t>PARTNER 14</t>
  </si>
  <si>
    <t>ASSOCIATE 2</t>
  </si>
  <si>
    <t>ASSOCIATE 3</t>
  </si>
  <si>
    <t>ASSOCIATE 4</t>
  </si>
  <si>
    <t>ASSOCIATE 5</t>
  </si>
  <si>
    <t>ASSOCIATE 6</t>
  </si>
  <si>
    <t>ASSOCIATE 7</t>
  </si>
  <si>
    <t>ASSOCIATE 8</t>
  </si>
  <si>
    <t>ASSOCIATE 9</t>
  </si>
  <si>
    <t>ASSOCIATE 10</t>
  </si>
  <si>
    <t>Partner 1</t>
  </si>
  <si>
    <t>IV</t>
  </si>
  <si>
    <t>Error! Please provide description for all 3 columns in a row!</t>
  </si>
  <si>
    <t>V</t>
  </si>
  <si>
    <t>VI</t>
  </si>
  <si>
    <t>VII</t>
  </si>
  <si>
    <t>VIII</t>
  </si>
  <si>
    <t>IX</t>
  </si>
  <si>
    <t>Error! Please provide required information for each activity !</t>
  </si>
  <si>
    <t>XIII</t>
  </si>
  <si>
    <t>ERROR! Please provide name and units for budget line!</t>
  </si>
  <si>
    <t>ERROR! To provide correct information both columns("Number of units" and "Unit rate") must be filled in!</t>
  </si>
  <si>
    <t>XII</t>
  </si>
  <si>
    <t>ERROR! Please provide description! If no applications have been submitted, type "None"!</t>
  </si>
  <si>
    <t>XV</t>
  </si>
  <si>
    <t>XIV</t>
  </si>
  <si>
    <t>X</t>
  </si>
  <si>
    <t>XI</t>
  </si>
  <si>
    <t>ERROR! Please corect ERROR messages in worksheet(s):</t>
  </si>
  <si>
    <t>Public authority</t>
  </si>
  <si>
    <t>Public entity</t>
  </si>
  <si>
    <t>Public equivalent body</t>
  </si>
  <si>
    <t>Non-governmental organization</t>
  </si>
  <si>
    <t>Russia</t>
  </si>
  <si>
    <t>Latgale region</t>
  </si>
  <si>
    <t>Vidzeme region</t>
  </si>
  <si>
    <t>Zemgale region</t>
  </si>
  <si>
    <t>Pieriga region</t>
  </si>
  <si>
    <t>Pskov region</t>
  </si>
  <si>
    <t>Leningrad region</t>
  </si>
  <si>
    <t>Saint Petersburg</t>
  </si>
  <si>
    <t>Latvia</t>
  </si>
  <si>
    <t>Methods and calculation of result indicators</t>
  </si>
  <si>
    <t>-</t>
  </si>
  <si>
    <t>Error! Please fill in fields only for corresponding indicators!</t>
  </si>
  <si>
    <t>Name of the partner (in national language)</t>
  </si>
  <si>
    <t>Name of the associate (in national language)</t>
  </si>
  <si>
    <t>Partner’s share of total
%</t>
  </si>
  <si>
    <t>List of planned activities</t>
  </si>
  <si>
    <r>
      <t xml:space="preserve">8. Subtotal </t>
    </r>
    <r>
      <rPr>
        <sz val="10"/>
        <color theme="1"/>
        <rFont val="Arial"/>
        <family val="2"/>
      </rPr>
      <t>(6+7)</t>
    </r>
  </si>
  <si>
    <r>
      <t>6. Subtotal direct eligible costs of the project</t>
    </r>
    <r>
      <rPr>
        <sz val="10"/>
        <color theme="1"/>
        <rFont val="Arial"/>
        <family val="2"/>
      </rPr>
      <t xml:space="preserve"> (1-5)</t>
    </r>
  </si>
  <si>
    <t>5. Infrastructure and works</t>
  </si>
  <si>
    <r>
      <t xml:space="preserve">6. Subtotal direct eligible costs of the project </t>
    </r>
    <r>
      <rPr>
        <sz val="11"/>
        <color theme="1"/>
        <rFont val="Arial"/>
        <family val="2"/>
      </rPr>
      <t>(1-5)</t>
    </r>
  </si>
  <si>
    <t>Nelabot zaļās kolonnas! Citādi tiks sabojāta formas funkcionalitāte!</t>
  </si>
  <si>
    <t>EUR</t>
  </si>
  <si>
    <t>%</t>
  </si>
  <si>
    <t xml:space="preserve">Total project budget </t>
  </si>
  <si>
    <t>Initially approved   project budget (as stated in the grant contract)</t>
  </si>
  <si>
    <t xml:space="preserve">Programme  co-financing
EUR
</t>
  </si>
  <si>
    <t xml:space="preserve">Partner's own cofinancing
</t>
  </si>
  <si>
    <t>2.3. Support to sustainable waste and waste water management systems</t>
  </si>
  <si>
    <t>3.1. Improvement of border crossing efficiency and security</t>
  </si>
  <si>
    <t>10 Promotion of border management and border security, mobility and migration management</t>
  </si>
  <si>
    <t>3.1.Increased throughput capacity of the border crossing points</t>
  </si>
  <si>
    <t>3.1.Improved competence level and skills of land border crossing personnel</t>
  </si>
  <si>
    <t>3.1.Number of border crossing points with increased throughput capacity</t>
  </si>
  <si>
    <t>Single-country project - where project is implemented mainly or entirely in one of the participating countries but for the benefit of all or some of the participating countries and where cross-border impacts and benefits are identified.</t>
  </si>
  <si>
    <t xml:space="preserve">The project type is symmetrical one, as several main activities will be carried out in parallel in both countries, such as restoration works and development of promotional materials for local heritage sites. However, it has strong integrated parts, as new tourism route will be developed together by all partners. Promotion of the developed tourism route and restored heritage objects of other side will be conducted by partners on their own territories as a part of common activities aimed on the raise of tourist number. Cross-border events and training seminar will be prepared by responsible partners in close cooperation and communication with other involved partners. Despite the fact that relevant partner will organize big event in one country mainly, participants from other country will be organized and brought by other partners. </t>
  </si>
  <si>
    <t>State Committee of the Pskov region for economic development and investment policy</t>
  </si>
  <si>
    <t>Гос.комитет Псковской области по экономическому развитию и инвестиционной политике</t>
  </si>
  <si>
    <t>23, Nekrasov str., Pskov</t>
  </si>
  <si>
    <t>economic@obladmin.pskov.ru</t>
  </si>
  <si>
    <t>+78112299729</t>
  </si>
  <si>
    <t>http://economics.pskov.ru</t>
  </si>
  <si>
    <t>Participation in project steering bodies, monitoring and evaluation of project implementation and achievement of set targets. 3.2. Monitoring of direct awarded projects as the public authority administrator of the Programme in Pskov region, support partners of Pskov region in the project implementation issues and Russian national procedures.</t>
  </si>
  <si>
    <t>Months</t>
  </si>
  <si>
    <t xml:space="preserve">                                                       Duration
Activity</t>
  </si>
  <si>
    <t xml:space="preserve">2.4. Relevance to the Programme </t>
  </si>
  <si>
    <t>2.5. Contribution to regional priorities</t>
  </si>
  <si>
    <t>2.5. Contribution to the EU cross-culting issues</t>
  </si>
  <si>
    <t>2.6. Activities outside Programme area</t>
  </si>
  <si>
    <t>2.6. Project partnership</t>
  </si>
  <si>
    <t>2.7. Sustainability after the project implementation</t>
  </si>
  <si>
    <t>2.8. Expected project results</t>
  </si>
  <si>
    <t xml:space="preserve">Total </t>
  </si>
  <si>
    <t>Deadline of submission:</t>
  </si>
  <si>
    <t>31.01.2023.</t>
  </si>
  <si>
    <t>7. Preparatory costs</t>
  </si>
  <si>
    <r>
      <t>7.</t>
    </r>
    <r>
      <rPr>
        <b/>
        <sz val="10"/>
        <rFont val="Arial"/>
        <family val="2"/>
        <charset val="186"/>
      </rPr>
      <t xml:space="preserve"> Preparatory costs</t>
    </r>
  </si>
  <si>
    <t>2.1.Cross-border initiatives for promotion of sustainable use of natural resources</t>
  </si>
  <si>
    <t>2.3.Cross-border initiatives for promotion of sustainable use of natural resources</t>
  </si>
  <si>
    <t>2.1.Capacity of relevant stakeholders and general public for sustainable use of natural resources (Percentage of event participants,whose knowledge has increased and potentially resulted in a durable impect/action)</t>
  </si>
  <si>
    <t>2.3.Capacity of relevant stakeholders and general public for sustainable use of natural resources (Percentage of event participants,whose knowledge has increased and potentially resulted in a durable impect/action)</t>
  </si>
  <si>
    <t>2.1. Relevance of project subject to capitalization/result reinforcement</t>
  </si>
  <si>
    <t>2.3. Final beneficiaries, target groups and their involvement</t>
  </si>
  <si>
    <t>cc</t>
  </si>
  <si>
    <t>the applicant undertakes to comply with the obligations foreseen in the partnership statement of the application form and with the principles of good partnership practice;</t>
  </si>
  <si>
    <t>Cross-border cooperation Programme 2014-2020</t>
  </si>
  <si>
    <t>the applicant and each partner have provided the supporting documents stipulated under section 4.2.1 of the Guidelines for Grant Applicants and Project Implementation;</t>
  </si>
  <si>
    <t>the applicant and each partner are eligible in accordance with the criteria set out under section 2.3. of the Guidelines for Grant Applicants and Project Implementation;</t>
  </si>
  <si>
    <t>date:</t>
  </si>
  <si>
    <r>
      <t xml:space="preserve">9. Office and administration costs </t>
    </r>
    <r>
      <rPr>
        <sz val="11"/>
        <color theme="1"/>
        <rFont val="Arial"/>
        <family val="2"/>
      </rPr>
      <t>(max 7% of direct eligible costs)</t>
    </r>
  </si>
  <si>
    <t>The following grant applications have been submitted (or are about to be submitted) to the European Institutions, the European Development Fund and the EU Member States in the last 12 months:                                                                                                           (Maximum 1000 characters)</t>
  </si>
  <si>
    <r>
      <t>9. Office and administration costs</t>
    </r>
    <r>
      <rPr>
        <sz val="10"/>
        <color theme="1"/>
        <rFont val="Arial"/>
        <family val="2"/>
      </rPr>
      <t xml:space="preserve"> (max 7% of direct eligible costs)</t>
    </r>
  </si>
  <si>
    <t xml:space="preserve">Specify description here if some soft activities are planned outside of the regions of Latvia indicated in the section 1.7. of the Guidelines, but in the territory of Latvia and/or other EEA country. </t>
  </si>
  <si>
    <t>Travel costs of activities outside of the regions of Latvia (specify the destination)</t>
  </si>
  <si>
    <t>2.2. Description of the new project objectives and main actions</t>
  </si>
  <si>
    <t xml:space="preserve">if recommended to be awarded a grant, the applicant accepts the contractual conditions as laid down in the General and Special Conditions to the Grant Contract; </t>
  </si>
  <si>
    <t>DOCUMENT IS SIGNED WITH SAFE ELECTRONIC SIGNATURE AND CONTAINS A TIME MARK</t>
  </si>
  <si>
    <t>the applicant and its partners are aware that, for the purposes of safeguarding the financial interests of the EU, their personal data may be transferred to internal audit services, to the European Court of Auditors, to the Financial Irregularities Panel or to the European Anti-Fraud Office.</t>
  </si>
  <si>
    <r>
      <t xml:space="preserve">Reference: </t>
    </r>
    <r>
      <rPr>
        <b/>
        <sz val="11"/>
        <color theme="1"/>
        <rFont val="Calibri"/>
        <family val="2"/>
        <charset val="186"/>
        <scheme val="minor"/>
      </rPr>
      <t>Capitalisation Call</t>
    </r>
  </si>
  <si>
    <t>The applicant is fully aware of the obligation to inform without delay the Contracting Authority to which this application or any of project activities has been funded by any other financial resources (incl. European Commission departments or EU institutions).</t>
  </si>
  <si>
    <t>Error! Please check project duration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</si>
</sst>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5">
    <font>
      <sz val="11"/>
      <color theme="1"/>
      <name val="Calibri"/>
      <family val="2"/>
      <charset val="186"/>
      <scheme val="minor"/>
    </font>
    <font>
      <sz val="11"/>
      <color theme="1"/>
      <name val="Arial"/>
      <family val="2"/>
    </font>
    <font>
      <b/>
      <sz val="12"/>
      <color theme="1"/>
      <name val="Arial"/>
      <family val="2"/>
    </font>
    <font>
      <sz val="10"/>
      <color theme="1"/>
      <name val="Arial"/>
      <family val="2"/>
    </font>
    <font>
      <sz val="12"/>
      <color theme="1"/>
      <name val="Arial"/>
      <family val="2"/>
    </font>
    <font>
      <b/>
      <sz val="12"/>
      <color theme="0"/>
      <name val="Arial"/>
      <family val="2"/>
    </font>
    <font>
      <sz val="14"/>
      <color theme="0"/>
      <name val="Arial"/>
      <family val="2"/>
    </font>
    <font>
      <b/>
      <sz val="14"/>
      <color theme="0"/>
      <name val="Arial"/>
      <family val="2"/>
    </font>
    <font>
      <sz val="11"/>
      <color theme="1"/>
      <name val="Arial Narrow"/>
      <family val="2"/>
    </font>
    <font>
      <b/>
      <sz val="10"/>
      <color theme="1"/>
      <name val="Arial"/>
      <family val="2"/>
    </font>
    <font>
      <b/>
      <sz val="11"/>
      <color rgb="FFFF0000"/>
      <name val="Arial"/>
      <family val="2"/>
    </font>
    <font>
      <sz val="10"/>
      <color theme="1"/>
      <name val="Arial Narrow"/>
      <family val="2"/>
    </font>
    <font>
      <sz val="12"/>
      <color theme="1"/>
      <name val="Arial Narrow"/>
      <family val="2"/>
    </font>
    <font>
      <sz val="11"/>
      <color theme="1"/>
      <name val="Calibri"/>
      <family val="2"/>
      <charset val="186"/>
      <scheme val="minor"/>
    </font>
    <font>
      <sz val="12"/>
      <color theme="1"/>
      <name val="Arial"/>
      <family val="2"/>
    </font>
    <font>
      <b/>
      <sz val="12"/>
      <color theme="0"/>
      <name val="Arial"/>
      <family val="2"/>
    </font>
    <font>
      <b/>
      <sz val="11"/>
      <color rgb="FFFF0000"/>
      <name val="Arial"/>
      <family val="2"/>
    </font>
    <font>
      <sz val="11"/>
      <color theme="1"/>
      <name val="Arial"/>
      <family val="2"/>
    </font>
    <font>
      <b/>
      <sz val="11"/>
      <color theme="1"/>
      <name val="Arial"/>
      <family val="2"/>
    </font>
    <font>
      <sz val="11"/>
      <color theme="1"/>
      <name val="Arial Narrow"/>
      <family val="2"/>
    </font>
    <font>
      <b/>
      <sz val="10"/>
      <color rgb="FFFF0000"/>
      <name val="Arial"/>
      <family val="2"/>
    </font>
    <font>
      <sz val="12"/>
      <color theme="1"/>
      <name val="Arial"/>
      <family val="2"/>
    </font>
    <font>
      <b/>
      <sz val="12"/>
      <color theme="0"/>
      <name val="Arial"/>
      <family val="2"/>
    </font>
    <font>
      <sz val="11"/>
      <color theme="1"/>
      <name val="Arial"/>
      <family val="2"/>
    </font>
    <font>
      <b/>
      <sz val="12"/>
      <color theme="1"/>
      <name val="Arial"/>
      <family val="2"/>
    </font>
    <font>
      <sz val="10"/>
      <color theme="1"/>
      <name val="Arial"/>
      <family val="2"/>
    </font>
    <font>
      <sz val="11"/>
      <color theme="1"/>
      <name val="Calibri"/>
      <family val="2"/>
      <charset val="186"/>
      <scheme val="minor"/>
    </font>
    <font>
      <sz val="11"/>
      <color theme="1"/>
      <name val="Arial Narrow"/>
      <family val="2"/>
    </font>
    <font>
      <b/>
      <sz val="14"/>
      <color theme="0"/>
      <name val="Arial"/>
      <family val="2"/>
    </font>
    <font>
      <b/>
      <sz val="11"/>
      <color theme="1"/>
      <name val="Calibri"/>
      <family val="2"/>
      <charset val="186"/>
      <scheme val="minor"/>
    </font>
    <font>
      <sz val="12"/>
      <color theme="1"/>
      <name val="Arial"/>
      <family val="2"/>
    </font>
    <font>
      <b/>
      <sz val="14"/>
      <color theme="0"/>
      <name val="Arial"/>
      <family val="2"/>
    </font>
    <font>
      <b/>
      <sz val="12"/>
      <color theme="1"/>
      <name val="Arial"/>
      <family val="2"/>
    </font>
    <font>
      <sz val="10"/>
      <color theme="1"/>
      <name val="Arial"/>
      <family val="2"/>
    </font>
    <font>
      <b/>
      <sz val="11"/>
      <color rgb="FFFF0000"/>
      <name val="Arial"/>
      <family val="2"/>
    </font>
    <font>
      <sz val="11"/>
      <color theme="1"/>
      <name val="Arial Narrow"/>
      <family val="2"/>
    </font>
    <font>
      <b/>
      <sz val="11"/>
      <color theme="1"/>
      <name val="Arial"/>
      <family val="2"/>
    </font>
    <font>
      <sz val="11"/>
      <color theme="1"/>
      <name val="Arial"/>
      <family val="2"/>
    </font>
    <font>
      <sz val="11"/>
      <color theme="1"/>
      <name val="Calibri"/>
      <family val="2"/>
      <charset val="186"/>
      <scheme val="minor"/>
    </font>
    <font>
      <sz val="10"/>
      <name val="Arial"/>
      <family val="2"/>
      <charset val="186"/>
    </font>
    <font>
      <b/>
      <sz val="18"/>
      <color theme="1"/>
      <name val="Arial"/>
      <family val="2"/>
    </font>
    <font>
      <sz val="11"/>
      <color theme="1"/>
      <name val="Arial"/>
      <family val="2"/>
    </font>
    <font>
      <sz val="12"/>
      <color theme="1"/>
      <name val="Arial"/>
      <family val="2"/>
    </font>
    <font>
      <b/>
      <sz val="12"/>
      <color theme="1"/>
      <name val="Arial"/>
      <family val="2"/>
    </font>
    <font>
      <b/>
      <sz val="11"/>
      <color theme="1"/>
      <name val="Arial"/>
      <family val="2"/>
    </font>
    <font>
      <b/>
      <sz val="12"/>
      <color theme="1"/>
      <name val="Arial"/>
      <family val="2"/>
      <charset val="186"/>
    </font>
    <font>
      <strike/>
      <sz val="12"/>
      <color theme="1"/>
      <name val="Arial"/>
      <family val="2"/>
    </font>
    <font>
      <sz val="8"/>
      <color theme="1"/>
      <name val="Arial"/>
      <family val="2"/>
      <charset val="186"/>
    </font>
    <font>
      <sz val="8"/>
      <color theme="1"/>
      <name val="Arial"/>
      <family val="2"/>
    </font>
    <font>
      <sz val="8"/>
      <color rgb="FFFF0000"/>
      <name val="Arial"/>
      <family val="2"/>
    </font>
    <font>
      <sz val="8"/>
      <color rgb="FFFF0000"/>
      <name val="Arial"/>
      <family val="2"/>
      <charset val="186"/>
    </font>
    <font>
      <b/>
      <sz val="12"/>
      <name val="Arial"/>
      <family val="2"/>
    </font>
    <font>
      <sz val="11"/>
      <name val="Arial"/>
      <family val="2"/>
      <charset val="186"/>
    </font>
    <font>
      <sz val="11"/>
      <color theme="1"/>
      <name val="Calibri"/>
      <family val="2"/>
      <charset val="186"/>
    </font>
    <font>
      <sz val="12"/>
      <color rgb="FFFF0000"/>
      <name val="Arial"/>
      <family val="2"/>
    </font>
    <font>
      <b/>
      <sz val="10"/>
      <name val="Arial"/>
      <family val="2"/>
      <charset val="186"/>
    </font>
    <font>
      <sz val="12"/>
      <color theme="0"/>
      <name val="Arial"/>
      <family val="2"/>
    </font>
    <font>
      <sz val="11"/>
      <color theme="0"/>
      <name val="Arial"/>
      <family val="2"/>
    </font>
    <font>
      <b/>
      <sz val="12"/>
      <color rgb="FF7030A0"/>
      <name val="Arial"/>
      <family val="2"/>
    </font>
    <font>
      <sz val="12"/>
      <color rgb="FF7030A0"/>
      <name val="Arial"/>
      <family val="2"/>
    </font>
    <font>
      <sz val="10"/>
      <color rgb="FF7030A0"/>
      <name val="Arial"/>
      <family val="2"/>
    </font>
    <font>
      <sz val="11"/>
      <color rgb="FF7030A0"/>
      <name val="Arial"/>
      <family val="2"/>
    </font>
    <font>
      <i/>
      <sz val="9"/>
      <color theme="1"/>
      <name val="Arial"/>
      <family val="2"/>
      <charset val="186"/>
    </font>
    <font>
      <sz val="12"/>
      <name val="Arial"/>
      <family val="2"/>
    </font>
    <font>
      <sz val="10"/>
      <color theme="1"/>
      <name val="Arial Unicode MS"/>
    </font>
  </fonts>
  <fills count="14">
    <fill>
      <patternFill patternType="none"/>
    </fill>
    <fill>
      <patternFill patternType="gray125"/>
    </fill>
    <fill>
      <patternFill patternType="solid">
        <fgColor rgb="FFFDE9D9"/>
        <bgColor indexed="64"/>
      </patternFill>
    </fill>
    <fill>
      <patternFill patternType="solid">
        <fgColor rgb="FFFFFF85"/>
        <bgColor indexed="64"/>
      </patternFill>
    </fill>
    <fill>
      <patternFill patternType="solid">
        <fgColor rgb="FFCAE6EE"/>
        <bgColor indexed="64"/>
      </patternFill>
    </fill>
    <fill>
      <patternFill patternType="solid">
        <fgColor rgb="FFD9D9D9"/>
        <bgColor indexed="64"/>
      </patternFill>
    </fill>
    <fill>
      <patternFill patternType="solid">
        <fgColor rgb="FF497DBB"/>
        <bgColor indexed="64"/>
      </patternFill>
    </fill>
    <fill>
      <patternFill patternType="solid">
        <fgColor rgb="FF074085"/>
        <bgColor indexed="64"/>
      </patternFill>
    </fill>
    <fill>
      <patternFill patternType="solid">
        <fgColor rgb="FFFF0000"/>
        <bgColor indexed="64"/>
      </patternFill>
    </fill>
    <fill>
      <patternFill patternType="solid">
        <fgColor rgb="FFFDADA5"/>
        <bgColor indexed="64"/>
      </patternFill>
    </fill>
    <fill>
      <gradientFill>
        <stop position="0">
          <color rgb="FF074085"/>
        </stop>
        <stop position="1">
          <color theme="0"/>
        </stop>
      </gradientFill>
    </fill>
    <fill>
      <gradientFill>
        <stop position="0">
          <color rgb="FF497DBB"/>
        </stop>
        <stop position="1">
          <color theme="0"/>
        </stop>
      </gradientFill>
    </fill>
    <fill>
      <patternFill patternType="solid">
        <fgColor theme="9" tint="0.79998168889431442"/>
        <bgColor indexed="64"/>
      </patternFill>
    </fill>
    <fill>
      <patternFill patternType="solid">
        <fgColor theme="0"/>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9" fontId="13" fillId="0" borderId="0" applyFont="0" applyFill="0" applyBorder="0" applyAlignment="0" applyProtection="0"/>
  </cellStyleXfs>
  <cellXfs count="338">
    <xf numFmtId="0" fontId="0" fillId="0" borderId="0" xfId="0"/>
    <xf numFmtId="0" fontId="1" fillId="0" borderId="0" xfId="0" applyFont="1"/>
    <xf numFmtId="0" fontId="3" fillId="0" borderId="0" xfId="0" applyFont="1"/>
    <xf numFmtId="0" fontId="4" fillId="0" borderId="0" xfId="0" applyFont="1"/>
    <xf numFmtId="0" fontId="2" fillId="6" borderId="2" xfId="0" applyFont="1" applyFill="1" applyBorder="1" applyAlignment="1">
      <alignment horizontal="center" vertical="center" wrapText="1"/>
    </xf>
    <xf numFmtId="0" fontId="2" fillId="0" borderId="0" xfId="0" applyFont="1"/>
    <xf numFmtId="0" fontId="5" fillId="7" borderId="0" xfId="0" applyFont="1" applyFill="1"/>
    <xf numFmtId="0" fontId="4" fillId="0" borderId="0" xfId="0" applyFont="1" applyAlignment="1">
      <alignment vertical="top"/>
    </xf>
    <xf numFmtId="0" fontId="3" fillId="0" borderId="0" xfId="0" applyFont="1" applyAlignment="1">
      <alignment horizontal="left"/>
    </xf>
    <xf numFmtId="0" fontId="4" fillId="0" borderId="0" xfId="0" applyFont="1" applyAlignment="1">
      <alignment vertical="center"/>
    </xf>
    <xf numFmtId="0" fontId="5" fillId="6" borderId="0" xfId="0" applyFont="1" applyFill="1"/>
    <xf numFmtId="0" fontId="4" fillId="0" borderId="0" xfId="0" applyFont="1" applyAlignment="1">
      <alignment horizontal="left"/>
    </xf>
    <xf numFmtId="0" fontId="2" fillId="6" borderId="2" xfId="0" applyFont="1" applyFill="1" applyBorder="1" applyAlignment="1">
      <alignment horizontal="left" vertical="center"/>
    </xf>
    <xf numFmtId="0" fontId="3" fillId="6" borderId="2" xfId="0" applyFont="1" applyFill="1" applyBorder="1"/>
    <xf numFmtId="0" fontId="9" fillId="6" borderId="22" xfId="0" applyFont="1" applyFill="1" applyBorder="1" applyAlignment="1">
      <alignment horizontal="center" vertical="center" wrapText="1"/>
    </xf>
    <xf numFmtId="0" fontId="9" fillId="6" borderId="17" xfId="0" applyFont="1" applyFill="1" applyBorder="1"/>
    <xf numFmtId="0" fontId="9" fillId="6" borderId="24" xfId="0" applyFont="1" applyFill="1" applyBorder="1"/>
    <xf numFmtId="0" fontId="9" fillId="6" borderId="29" xfId="0" applyFont="1" applyFill="1" applyBorder="1" applyAlignment="1">
      <alignment horizontal="center" vertical="center" wrapText="1"/>
    </xf>
    <xf numFmtId="0" fontId="9" fillId="6" borderId="30" xfId="0" applyFont="1" applyFill="1" applyBorder="1" applyAlignment="1">
      <alignment horizontal="center" vertical="center" wrapText="1"/>
    </xf>
    <xf numFmtId="0" fontId="9" fillId="6" borderId="31" xfId="0" applyFont="1" applyFill="1" applyBorder="1"/>
    <xf numFmtId="0" fontId="3" fillId="6" borderId="19" xfId="0" applyFont="1" applyFill="1" applyBorder="1" applyAlignment="1">
      <alignment wrapText="1"/>
    </xf>
    <xf numFmtId="0" fontId="3" fillId="6" borderId="19" xfId="0" applyFont="1" applyFill="1" applyBorder="1"/>
    <xf numFmtId="0" fontId="3" fillId="6" borderId="34" xfId="0" applyFont="1" applyFill="1" applyBorder="1"/>
    <xf numFmtId="0" fontId="3" fillId="6" borderId="35" xfId="0" applyFont="1" applyFill="1" applyBorder="1"/>
    <xf numFmtId="0" fontId="3" fillId="6" borderId="17" xfId="0" applyFont="1" applyFill="1" applyBorder="1"/>
    <xf numFmtId="0" fontId="3" fillId="6" borderId="31" xfId="0" applyFont="1" applyFill="1" applyBorder="1"/>
    <xf numFmtId="0" fontId="3" fillId="6" borderId="24" xfId="0" applyFont="1" applyFill="1" applyBorder="1"/>
    <xf numFmtId="0" fontId="9" fillId="6" borderId="17" xfId="0" applyFont="1" applyFill="1" applyBorder="1" applyAlignment="1">
      <alignment horizontal="left" vertical="center" wrapText="1"/>
    </xf>
    <xf numFmtId="0" fontId="3" fillId="6" borderId="36" xfId="0" applyFont="1" applyFill="1" applyBorder="1"/>
    <xf numFmtId="0" fontId="3" fillId="6" borderId="37" xfId="0" applyFont="1" applyFill="1" applyBorder="1"/>
    <xf numFmtId="0" fontId="6" fillId="7" borderId="0" xfId="0" applyFont="1" applyFill="1" applyProtection="1">
      <protection hidden="1"/>
    </xf>
    <xf numFmtId="0" fontId="7" fillId="7" borderId="0" xfId="0" applyFont="1" applyFill="1" applyProtection="1">
      <protection hidden="1"/>
    </xf>
    <xf numFmtId="0" fontId="4" fillId="0" borderId="0" xfId="0" applyFont="1" applyProtection="1">
      <protection hidden="1"/>
    </xf>
    <xf numFmtId="0" fontId="2" fillId="0" borderId="0" xfId="0" applyFont="1" applyProtection="1">
      <protection hidden="1"/>
    </xf>
    <xf numFmtId="0" fontId="10" fillId="0" borderId="0" xfId="0" applyFont="1" applyAlignment="1" applyProtection="1">
      <alignment horizontal="left" vertical="center"/>
      <protection hidden="1"/>
    </xf>
    <xf numFmtId="0" fontId="4" fillId="0" borderId="0" xfId="0" applyFont="1" applyAlignment="1" applyProtection="1">
      <alignment horizontal="right"/>
      <protection hidden="1"/>
    </xf>
    <xf numFmtId="0" fontId="4" fillId="0" borderId="0" xfId="0" applyFont="1" applyAlignment="1" applyProtection="1">
      <alignment horizontal="center" vertical="center" wrapText="1"/>
      <protection hidden="1"/>
    </xf>
    <xf numFmtId="0" fontId="3" fillId="0" borderId="0" xfId="0" applyFont="1" applyProtection="1">
      <protection hidden="1"/>
    </xf>
    <xf numFmtId="0" fontId="10" fillId="0" borderId="0" xfId="0" applyFont="1" applyProtection="1">
      <protection hidden="1"/>
    </xf>
    <xf numFmtId="0" fontId="2" fillId="6" borderId="2" xfId="0" applyFont="1" applyFill="1" applyBorder="1" applyAlignment="1" applyProtection="1">
      <alignment horizontal="center" vertical="center" wrapText="1"/>
      <protection hidden="1"/>
    </xf>
    <xf numFmtId="0" fontId="4" fillId="8" borderId="0" xfId="0" applyFont="1" applyFill="1" applyProtection="1">
      <protection hidden="1"/>
    </xf>
    <xf numFmtId="0" fontId="0" fillId="0" borderId="0" xfId="0" applyProtection="1">
      <protection hidden="1"/>
    </xf>
    <xf numFmtId="0" fontId="8" fillId="4" borderId="2" xfId="0" applyFont="1" applyFill="1" applyBorder="1" applyAlignment="1" applyProtection="1">
      <alignment horizontal="left" vertical="top" wrapText="1"/>
      <protection locked="0"/>
    </xf>
    <xf numFmtId="0" fontId="11" fillId="4" borderId="23"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20" xfId="0" applyFont="1" applyFill="1" applyBorder="1" applyAlignment="1" applyProtection="1">
      <alignment horizontal="left" vertical="center"/>
      <protection locked="0"/>
    </xf>
    <xf numFmtId="0" fontId="9" fillId="6" borderId="17" xfId="0" applyFont="1" applyFill="1" applyBorder="1" applyAlignment="1">
      <alignment vertical="center"/>
    </xf>
    <xf numFmtId="0" fontId="9" fillId="6" borderId="37" xfId="0" applyFont="1" applyFill="1" applyBorder="1"/>
    <xf numFmtId="0" fontId="11" fillId="4" borderId="23" xfId="0" applyFont="1" applyFill="1" applyBorder="1" applyAlignment="1" applyProtection="1">
      <alignment horizontal="center" vertical="center"/>
      <protection locked="0"/>
    </xf>
    <xf numFmtId="0" fontId="12" fillId="4" borderId="2" xfId="0" applyFont="1" applyFill="1" applyBorder="1" applyAlignment="1" applyProtection="1">
      <alignment horizontal="left" vertical="top" wrapText="1"/>
      <protection locked="0"/>
    </xf>
    <xf numFmtId="0" fontId="4" fillId="8" borderId="0" xfId="0" applyFont="1" applyFill="1"/>
    <xf numFmtId="3" fontId="1" fillId="4" borderId="2" xfId="0" applyNumberFormat="1" applyFont="1" applyFill="1" applyBorder="1" applyAlignment="1" applyProtection="1">
      <alignment horizontal="center" vertical="center"/>
      <protection locked="0"/>
    </xf>
    <xf numFmtId="0" fontId="10" fillId="0" borderId="0" xfId="0" applyFont="1" applyAlignment="1" applyProtection="1">
      <alignment horizontal="left"/>
      <protection hidden="1"/>
    </xf>
    <xf numFmtId="0" fontId="1" fillId="3" borderId="2" xfId="0" applyFont="1" applyFill="1" applyBorder="1" applyAlignment="1" applyProtection="1">
      <alignment horizontal="center" vertical="center" wrapText="1"/>
      <protection hidden="1"/>
    </xf>
    <xf numFmtId="0" fontId="14" fillId="0" borderId="0" xfId="0" applyFont="1"/>
    <xf numFmtId="0" fontId="14" fillId="8" borderId="0" xfId="0" applyFont="1" applyFill="1"/>
    <xf numFmtId="0" fontId="15" fillId="7" borderId="0" xfId="0" applyFont="1" applyFill="1"/>
    <xf numFmtId="0" fontId="16" fillId="0" borderId="0" xfId="0" applyFont="1" applyProtection="1">
      <protection hidden="1"/>
    </xf>
    <xf numFmtId="0" fontId="17" fillId="0" borderId="0" xfId="0" applyFont="1"/>
    <xf numFmtId="0" fontId="18" fillId="6" borderId="13" xfId="0" applyFont="1" applyFill="1" applyBorder="1"/>
    <xf numFmtId="0" fontId="17" fillId="6" borderId="3" xfId="0" applyFont="1" applyFill="1" applyBorder="1" applyAlignment="1" applyProtection="1">
      <alignment horizontal="left" vertical="center"/>
      <protection hidden="1"/>
    </xf>
    <xf numFmtId="0" fontId="17" fillId="6" borderId="2" xfId="0" applyFont="1" applyFill="1" applyBorder="1"/>
    <xf numFmtId="0" fontId="17" fillId="5" borderId="2" xfId="0" applyFont="1" applyFill="1" applyBorder="1" applyAlignment="1" applyProtection="1">
      <alignment horizontal="center" vertical="center"/>
      <protection locked="0"/>
    </xf>
    <xf numFmtId="0" fontId="19" fillId="4" borderId="2" xfId="0" applyFont="1" applyFill="1" applyBorder="1" applyAlignment="1" applyProtection="1">
      <alignment horizontal="left" vertical="center"/>
      <protection locked="0"/>
    </xf>
    <xf numFmtId="0" fontId="17" fillId="6" borderId="6" xfId="0" applyFont="1" applyFill="1" applyBorder="1" applyAlignment="1" applyProtection="1">
      <alignment horizontal="left" vertical="center"/>
      <protection hidden="1"/>
    </xf>
    <xf numFmtId="0" fontId="17" fillId="4" borderId="2" xfId="0" applyFont="1" applyFill="1" applyBorder="1" applyAlignment="1" applyProtection="1">
      <alignment horizontal="left" vertical="center"/>
      <protection locked="0"/>
    </xf>
    <xf numFmtId="0" fontId="17" fillId="6" borderId="2" xfId="0" applyFont="1" applyFill="1" applyBorder="1" applyAlignment="1" applyProtection="1">
      <alignment horizontal="left" vertical="center"/>
      <protection hidden="1"/>
    </xf>
    <xf numFmtId="4" fontId="3" fillId="4" borderId="32" xfId="0" applyNumberFormat="1" applyFont="1" applyFill="1" applyBorder="1" applyAlignment="1" applyProtection="1">
      <alignment horizontal="center" vertical="center"/>
      <protection locked="0"/>
    </xf>
    <xf numFmtId="4" fontId="3" fillId="4" borderId="13" xfId="0" applyNumberFormat="1" applyFont="1" applyFill="1" applyBorder="1" applyAlignment="1" applyProtection="1">
      <alignment horizontal="center" vertical="center"/>
      <protection locked="0"/>
    </xf>
    <xf numFmtId="4" fontId="3" fillId="3" borderId="33" xfId="0" applyNumberFormat="1" applyFont="1" applyFill="1" applyBorder="1" applyAlignment="1" applyProtection="1">
      <alignment horizontal="center" vertical="center"/>
      <protection hidden="1"/>
    </xf>
    <xf numFmtId="4" fontId="3" fillId="4" borderId="38" xfId="0" applyNumberFormat="1" applyFont="1" applyFill="1" applyBorder="1" applyAlignment="1" applyProtection="1">
      <alignment horizontal="center" vertical="center"/>
      <protection locked="0"/>
    </xf>
    <xf numFmtId="4" fontId="3" fillId="4" borderId="39" xfId="0" applyNumberFormat="1" applyFont="1" applyFill="1" applyBorder="1" applyAlignment="1" applyProtection="1">
      <alignment horizontal="center" vertical="center"/>
      <protection locked="0"/>
    </xf>
    <xf numFmtId="4" fontId="3" fillId="3" borderId="40" xfId="0" applyNumberFormat="1" applyFont="1" applyFill="1" applyBorder="1" applyAlignment="1" applyProtection="1">
      <alignment horizontal="center" vertical="center"/>
      <protection hidden="1"/>
    </xf>
    <xf numFmtId="0" fontId="5" fillId="7" borderId="0" xfId="0" applyFont="1" applyFill="1" applyProtection="1">
      <protection hidden="1"/>
    </xf>
    <xf numFmtId="4" fontId="3" fillId="3" borderId="23" xfId="0" applyNumberFormat="1" applyFont="1" applyFill="1" applyBorder="1" applyAlignment="1" applyProtection="1">
      <alignment horizontal="center" vertical="center"/>
      <protection hidden="1"/>
    </xf>
    <xf numFmtId="4" fontId="3" fillId="3" borderId="41" xfId="0" applyNumberFormat="1" applyFont="1" applyFill="1" applyBorder="1" applyAlignment="1" applyProtection="1">
      <alignment horizontal="center" vertical="center"/>
      <protection hidden="1"/>
    </xf>
    <xf numFmtId="0" fontId="3" fillId="6" borderId="19" xfId="0" applyFont="1" applyFill="1" applyBorder="1" applyProtection="1">
      <protection hidden="1"/>
    </xf>
    <xf numFmtId="4" fontId="3" fillId="3" borderId="18" xfId="0" applyNumberFormat="1" applyFont="1" applyFill="1" applyBorder="1" applyAlignment="1" applyProtection="1">
      <alignment horizontal="center" vertical="center"/>
      <protection hidden="1"/>
    </xf>
    <xf numFmtId="0" fontId="3" fillId="8" borderId="0" xfId="0" applyFont="1" applyFill="1"/>
    <xf numFmtId="4" fontId="2" fillId="3" borderId="2" xfId="0" applyNumberFormat="1" applyFont="1" applyFill="1" applyBorder="1" applyAlignment="1" applyProtection="1">
      <alignment horizontal="center" vertical="center"/>
      <protection hidden="1"/>
    </xf>
    <xf numFmtId="0" fontId="2" fillId="6" borderId="2" xfId="0" applyFont="1" applyFill="1" applyBorder="1" applyAlignment="1" applyProtection="1">
      <alignment horizontal="right"/>
      <protection hidden="1"/>
    </xf>
    <xf numFmtId="4" fontId="4" fillId="3" borderId="2" xfId="0" applyNumberFormat="1" applyFont="1" applyFill="1" applyBorder="1" applyAlignment="1" applyProtection="1">
      <alignment horizontal="center" vertical="center"/>
      <protection hidden="1"/>
    </xf>
    <xf numFmtId="0" fontId="10" fillId="0" borderId="0" xfId="0" applyFont="1"/>
    <xf numFmtId="0" fontId="1" fillId="0" borderId="0" xfId="0" applyFont="1" applyProtection="1">
      <protection hidden="1"/>
    </xf>
    <xf numFmtId="0" fontId="21" fillId="0" borderId="0" xfId="0" applyFont="1"/>
    <xf numFmtId="0" fontId="21" fillId="8" borderId="0" xfId="0" applyFont="1" applyFill="1"/>
    <xf numFmtId="0" fontId="22" fillId="7" borderId="0" xfId="0" applyFont="1" applyFill="1"/>
    <xf numFmtId="0" fontId="23" fillId="0" borderId="0" xfId="0" applyFont="1"/>
    <xf numFmtId="0" fontId="24" fillId="0" borderId="0" xfId="0" applyFont="1"/>
    <xf numFmtId="0" fontId="21" fillId="0" borderId="0" xfId="0" applyFont="1" applyAlignment="1">
      <alignment horizontal="right"/>
    </xf>
    <xf numFmtId="0" fontId="26" fillId="0" borderId="0" xfId="0" applyFont="1"/>
    <xf numFmtId="0" fontId="25" fillId="0" borderId="0" xfId="0" applyFont="1"/>
    <xf numFmtId="0" fontId="21" fillId="0" borderId="0" xfId="0" applyFont="1" applyAlignment="1">
      <alignment vertical="center"/>
    </xf>
    <xf numFmtId="0" fontId="22" fillId="6" borderId="0" xfId="0" applyFont="1" applyFill="1"/>
    <xf numFmtId="0" fontId="21" fillId="0" borderId="0" xfId="0" applyFont="1" applyAlignment="1">
      <alignment horizontal="left" vertical="center"/>
    </xf>
    <xf numFmtId="0" fontId="24" fillId="0" borderId="0" xfId="0" applyFont="1" applyAlignment="1">
      <alignment vertical="center"/>
    </xf>
    <xf numFmtId="0" fontId="21" fillId="0" borderId="0" xfId="0" applyFont="1" applyAlignment="1">
      <alignment horizontal="left"/>
    </xf>
    <xf numFmtId="0" fontId="25" fillId="0" borderId="0" xfId="0" applyFont="1" applyAlignment="1">
      <alignment vertical="top"/>
    </xf>
    <xf numFmtId="0" fontId="3" fillId="0" borderId="0" xfId="0" applyFont="1" applyAlignment="1">
      <alignment vertical="top"/>
    </xf>
    <xf numFmtId="0" fontId="2" fillId="0" borderId="0" xfId="0" applyFont="1" applyAlignment="1">
      <alignment vertical="center"/>
    </xf>
    <xf numFmtId="0" fontId="4" fillId="0" borderId="0" xfId="0" applyFont="1" applyAlignment="1">
      <alignment horizontal="left" vertical="center"/>
    </xf>
    <xf numFmtId="0" fontId="2" fillId="0" borderId="0" xfId="0" applyFont="1" applyAlignment="1">
      <alignment horizontal="left" vertical="center"/>
    </xf>
    <xf numFmtId="0" fontId="1" fillId="5" borderId="1" xfId="0" applyFont="1" applyFill="1" applyBorder="1" applyAlignment="1" applyProtection="1">
      <alignment horizontal="center" vertical="center"/>
      <protection locked="0"/>
    </xf>
    <xf numFmtId="0" fontId="4" fillId="6" borderId="2" xfId="0" applyFont="1" applyFill="1" applyBorder="1" applyAlignment="1" applyProtection="1">
      <alignment wrapText="1"/>
      <protection hidden="1"/>
    </xf>
    <xf numFmtId="0" fontId="4" fillId="6" borderId="2" xfId="0" applyFont="1" applyFill="1" applyBorder="1" applyProtection="1">
      <protection hidden="1"/>
    </xf>
    <xf numFmtId="0" fontId="2" fillId="0" borderId="2"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1" fillId="9" borderId="0" xfId="0" applyFont="1" applyFill="1" applyProtection="1">
      <protection hidden="1"/>
    </xf>
    <xf numFmtId="0" fontId="4" fillId="9" borderId="0" xfId="0" applyFont="1" applyFill="1" applyProtection="1">
      <protection hidden="1"/>
    </xf>
    <xf numFmtId="0" fontId="1" fillId="3" borderId="2" xfId="0" applyFont="1" applyFill="1" applyBorder="1" applyAlignment="1" applyProtection="1">
      <alignment horizontal="center" vertical="center"/>
      <protection hidden="1"/>
    </xf>
    <xf numFmtId="4" fontId="1" fillId="3" borderId="2" xfId="0" applyNumberFormat="1" applyFont="1" applyFill="1" applyBorder="1" applyAlignment="1" applyProtection="1">
      <alignment horizontal="center" vertical="center"/>
      <protection hidden="1"/>
    </xf>
    <xf numFmtId="0" fontId="1" fillId="2" borderId="2" xfId="0" applyFont="1" applyFill="1" applyBorder="1" applyAlignment="1" applyProtection="1">
      <alignment vertical="center"/>
      <protection hidden="1"/>
    </xf>
    <xf numFmtId="0" fontId="4" fillId="9" borderId="0" xfId="0" applyFont="1" applyFill="1" applyAlignment="1" applyProtection="1">
      <alignment horizontal="center" vertical="center" wrapText="1"/>
      <protection hidden="1"/>
    </xf>
    <xf numFmtId="0" fontId="7" fillId="7" borderId="0" xfId="0" applyFont="1" applyFill="1"/>
    <xf numFmtId="0" fontId="4" fillId="9" borderId="0" xfId="0" applyFont="1" applyFill="1"/>
    <xf numFmtId="0" fontId="4" fillId="7" borderId="0" xfId="0" applyFont="1" applyFill="1"/>
    <xf numFmtId="0" fontId="14" fillId="9" borderId="0" xfId="0" applyFont="1" applyFill="1"/>
    <xf numFmtId="0" fontId="28" fillId="7" borderId="0" xfId="0" applyFont="1" applyFill="1"/>
    <xf numFmtId="0" fontId="28" fillId="6" borderId="0" xfId="0" applyFont="1" applyFill="1"/>
    <xf numFmtId="0" fontId="21" fillId="9" borderId="0" xfId="0" applyFont="1" applyFill="1"/>
    <xf numFmtId="0" fontId="21" fillId="9" borderId="0" xfId="0" applyFont="1" applyFill="1" applyAlignment="1">
      <alignment vertical="center"/>
    </xf>
    <xf numFmtId="0" fontId="7" fillId="6" borderId="0" xfId="0" applyFont="1" applyFill="1"/>
    <xf numFmtId="0" fontId="3" fillId="9" borderId="0" xfId="0" applyFont="1" applyFill="1"/>
    <xf numFmtId="0" fontId="3" fillId="9" borderId="0" xfId="0" applyFont="1" applyFill="1" applyProtection="1">
      <protection hidden="1"/>
    </xf>
    <xf numFmtId="4" fontId="4" fillId="4" borderId="2" xfId="0" applyNumberFormat="1" applyFont="1" applyFill="1" applyBorder="1" applyAlignment="1" applyProtection="1">
      <alignment horizontal="center" vertical="center"/>
      <protection locked="0"/>
    </xf>
    <xf numFmtId="0" fontId="1" fillId="0" borderId="0" xfId="0" applyFont="1" applyAlignment="1" applyProtection="1">
      <alignment horizontal="left" vertical="top" indent="6"/>
      <protection hidden="1"/>
    </xf>
    <xf numFmtId="0" fontId="11" fillId="4" borderId="19"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4" fontId="9" fillId="3" borderId="17" xfId="0" applyNumberFormat="1" applyFont="1" applyFill="1" applyBorder="1" applyAlignment="1" applyProtection="1">
      <alignment horizontal="center" vertical="center"/>
      <protection hidden="1"/>
    </xf>
    <xf numFmtId="4" fontId="9" fillId="3" borderId="25" xfId="0" applyNumberFormat="1" applyFont="1" applyFill="1" applyBorder="1" applyAlignment="1">
      <alignment horizontal="center" vertical="center"/>
    </xf>
    <xf numFmtId="4" fontId="9" fillId="3" borderId="25" xfId="0" applyNumberFormat="1" applyFont="1" applyFill="1" applyBorder="1" applyAlignment="1" applyProtection="1">
      <alignment horizontal="center" vertical="center"/>
      <protection hidden="1"/>
    </xf>
    <xf numFmtId="0" fontId="30" fillId="0" borderId="0" xfId="0" applyFont="1" applyProtection="1">
      <protection hidden="1"/>
    </xf>
    <xf numFmtId="0" fontId="30" fillId="8" borderId="0" xfId="0" applyFont="1" applyFill="1" applyProtection="1">
      <protection hidden="1"/>
    </xf>
    <xf numFmtId="0" fontId="31" fillId="7" borderId="0" xfId="0" applyFont="1" applyFill="1" applyProtection="1">
      <protection hidden="1"/>
    </xf>
    <xf numFmtId="0" fontId="32" fillId="0" borderId="0" xfId="0" applyFont="1" applyProtection="1">
      <protection hidden="1"/>
    </xf>
    <xf numFmtId="0" fontId="33" fillId="0" borderId="0" xfId="0" applyFont="1" applyProtection="1">
      <protection hidden="1"/>
    </xf>
    <xf numFmtId="0" fontId="34" fillId="0" borderId="0" xfId="0" applyFont="1" applyProtection="1">
      <protection hidden="1"/>
    </xf>
    <xf numFmtId="0" fontId="30" fillId="5" borderId="1" xfId="0" applyFont="1" applyFill="1" applyBorder="1" applyAlignment="1" applyProtection="1">
      <alignment horizontal="center" vertical="center"/>
      <protection locked="0"/>
    </xf>
    <xf numFmtId="0" fontId="30" fillId="9" borderId="0" xfId="0" applyFont="1" applyFill="1" applyProtection="1">
      <protection hidden="1"/>
    </xf>
    <xf numFmtId="0" fontId="40" fillId="0" borderId="0" xfId="0" applyFont="1" applyAlignment="1" applyProtection="1">
      <alignment horizontal="center"/>
      <protection hidden="1"/>
    </xf>
    <xf numFmtId="0" fontId="41" fillId="0" borderId="0" xfId="0" applyFont="1" applyProtection="1">
      <protection hidden="1"/>
    </xf>
    <xf numFmtId="0" fontId="41" fillId="9" borderId="0" xfId="0" applyFont="1" applyFill="1" applyProtection="1">
      <protection hidden="1"/>
    </xf>
    <xf numFmtId="0" fontId="42" fillId="0" borderId="0" xfId="0" applyFont="1" applyAlignment="1" applyProtection="1">
      <alignment horizontal="center"/>
      <protection hidden="1"/>
    </xf>
    <xf numFmtId="0" fontId="43" fillId="0" borderId="0" xfId="0" applyFont="1" applyProtection="1">
      <protection hidden="1"/>
    </xf>
    <xf numFmtId="0" fontId="42" fillId="0" borderId="0" xfId="0" applyFont="1" applyProtection="1">
      <protection hidden="1"/>
    </xf>
    <xf numFmtId="0" fontId="42" fillId="9" borderId="0" xfId="0" applyFont="1" applyFill="1" applyProtection="1">
      <protection hidden="1"/>
    </xf>
    <xf numFmtId="0" fontId="4" fillId="12" borderId="0" xfId="0" applyFont="1" applyFill="1" applyProtection="1">
      <protection hidden="1"/>
    </xf>
    <xf numFmtId="0" fontId="1" fillId="12" borderId="0" xfId="0" applyFont="1" applyFill="1" applyProtection="1">
      <protection hidden="1"/>
    </xf>
    <xf numFmtId="0" fontId="3" fillId="12" borderId="0" xfId="0" applyFont="1" applyFill="1"/>
    <xf numFmtId="0" fontId="4" fillId="12" borderId="0" xfId="0" applyFont="1" applyFill="1"/>
    <xf numFmtId="0" fontId="3" fillId="12" borderId="0" xfId="0" applyFont="1" applyFill="1" applyProtection="1">
      <protection hidden="1"/>
    </xf>
    <xf numFmtId="0" fontId="21" fillId="12" borderId="0" xfId="0" applyFont="1" applyFill="1"/>
    <xf numFmtId="0" fontId="21" fillId="12" borderId="0" xfId="0" applyFont="1" applyFill="1" applyAlignment="1">
      <alignment vertical="center"/>
    </xf>
    <xf numFmtId="0" fontId="14" fillId="12" borderId="0" xfId="0" applyFont="1" applyFill="1"/>
    <xf numFmtId="0" fontId="30" fillId="12" borderId="0" xfId="0" applyFont="1" applyFill="1" applyProtection="1">
      <protection hidden="1"/>
    </xf>
    <xf numFmtId="0" fontId="38" fillId="12" borderId="0" xfId="0" applyFont="1" applyFill="1" applyProtection="1">
      <protection hidden="1"/>
    </xf>
    <xf numFmtId="0" fontId="39" fillId="12" borderId="0" xfId="0" applyFont="1" applyFill="1" applyProtection="1">
      <protection hidden="1"/>
    </xf>
    <xf numFmtId="16" fontId="38" fillId="12" borderId="0" xfId="0" applyNumberFormat="1" applyFont="1" applyFill="1" applyProtection="1">
      <protection hidden="1"/>
    </xf>
    <xf numFmtId="0" fontId="4" fillId="12" borderId="0" xfId="0" applyFont="1" applyFill="1" applyAlignment="1" applyProtection="1">
      <alignment horizontal="center" vertical="center" wrapText="1"/>
      <protection hidden="1"/>
    </xf>
    <xf numFmtId="0" fontId="2" fillId="6" borderId="8" xfId="0" applyFont="1" applyFill="1" applyBorder="1" applyAlignment="1" applyProtection="1">
      <alignment horizontal="center" vertical="center" wrapText="1"/>
      <protection hidden="1"/>
    </xf>
    <xf numFmtId="0" fontId="4" fillId="0" borderId="0" xfId="0" applyFont="1" applyAlignment="1" applyProtection="1">
      <alignment wrapText="1"/>
      <protection hidden="1"/>
    </xf>
    <xf numFmtId="0" fontId="47" fillId="0" borderId="0" xfId="0" applyFont="1" applyAlignment="1" applyProtection="1">
      <alignment wrapText="1"/>
      <protection hidden="1"/>
    </xf>
    <xf numFmtId="0" fontId="48" fillId="0" borderId="0" xfId="0" applyFont="1" applyAlignment="1" applyProtection="1">
      <alignment wrapText="1"/>
      <protection hidden="1"/>
    </xf>
    <xf numFmtId="0" fontId="4" fillId="10" borderId="0" xfId="0" applyFont="1" applyFill="1" applyAlignment="1">
      <alignment horizontal="center"/>
    </xf>
    <xf numFmtId="10" fontId="4" fillId="3" borderId="8" xfId="1" applyNumberFormat="1" applyFont="1" applyFill="1" applyBorder="1" applyAlignment="1" applyProtection="1">
      <alignment horizontal="center" vertical="center"/>
      <protection hidden="1"/>
    </xf>
    <xf numFmtId="10" fontId="2" fillId="3" borderId="8" xfId="1" applyNumberFormat="1" applyFont="1" applyFill="1" applyBorder="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46" fillId="0" borderId="0" xfId="0" applyFont="1" applyProtection="1">
      <protection hidden="1"/>
    </xf>
    <xf numFmtId="10" fontId="4" fillId="0" borderId="0" xfId="1" applyNumberFormat="1" applyFont="1" applyFill="1" applyBorder="1" applyAlignment="1" applyProtection="1">
      <alignment horizontal="center" vertical="center"/>
      <protection hidden="1"/>
    </xf>
    <xf numFmtId="10" fontId="2" fillId="0" borderId="0" xfId="1" applyNumberFormat="1" applyFont="1" applyFill="1" applyBorder="1" applyAlignment="1" applyProtection="1">
      <alignment horizontal="center" vertical="center"/>
      <protection hidden="1"/>
    </xf>
    <xf numFmtId="0" fontId="45" fillId="0" borderId="0" xfId="0" applyFont="1" applyAlignment="1">
      <alignment horizontal="center"/>
    </xf>
    <xf numFmtId="9" fontId="21" fillId="3" borderId="2" xfId="1" applyFont="1" applyFill="1" applyBorder="1" applyAlignment="1" applyProtection="1">
      <alignment horizontal="center" vertical="center"/>
      <protection hidden="1"/>
    </xf>
    <xf numFmtId="9" fontId="21" fillId="3" borderId="2" xfId="0" applyNumberFormat="1" applyFont="1" applyFill="1" applyBorder="1" applyAlignment="1" applyProtection="1">
      <alignment horizontal="center" vertical="center"/>
      <protection hidden="1"/>
    </xf>
    <xf numFmtId="0" fontId="49" fillId="0" borderId="0" xfId="0" applyFont="1" applyAlignment="1" applyProtection="1">
      <alignment wrapText="1"/>
      <protection hidden="1"/>
    </xf>
    <xf numFmtId="0" fontId="51" fillId="6" borderId="2" xfId="0" applyFont="1" applyFill="1" applyBorder="1" applyAlignment="1" applyProtection="1">
      <alignment horizontal="center" vertical="center" wrapText="1"/>
      <protection hidden="1"/>
    </xf>
    <xf numFmtId="0" fontId="0" fillId="12" borderId="0" xfId="0" applyFill="1" applyProtection="1">
      <protection hidden="1"/>
    </xf>
    <xf numFmtId="0" fontId="52" fillId="12" borderId="0" xfId="0" applyFont="1" applyFill="1" applyProtection="1">
      <protection hidden="1"/>
    </xf>
    <xf numFmtId="16" fontId="0" fillId="12" borderId="0" xfId="0" applyNumberFormat="1" applyFill="1" applyProtection="1">
      <protection hidden="1"/>
    </xf>
    <xf numFmtId="0" fontId="53" fillId="12" borderId="0" xfId="0" applyFont="1" applyFill="1" applyProtection="1">
      <protection hidden="1"/>
    </xf>
    <xf numFmtId="0" fontId="1" fillId="5" borderId="2" xfId="0" applyFont="1" applyFill="1" applyBorder="1" applyAlignment="1" applyProtection="1">
      <alignment horizontal="center" vertical="center"/>
      <protection locked="0"/>
    </xf>
    <xf numFmtId="0" fontId="8" fillId="4" borderId="2" xfId="0" applyFont="1" applyFill="1" applyBorder="1" applyAlignment="1" applyProtection="1">
      <alignment horizontal="left" vertical="center"/>
      <protection locked="0"/>
    </xf>
    <xf numFmtId="0" fontId="1" fillId="4" borderId="2" xfId="0" applyFont="1" applyFill="1" applyBorder="1" applyAlignment="1" applyProtection="1">
      <alignment horizontal="left" vertical="center"/>
      <protection locked="0"/>
    </xf>
    <xf numFmtId="4" fontId="3" fillId="4" borderId="13" xfId="0" applyNumberFormat="1" applyFont="1" applyFill="1" applyBorder="1" applyAlignment="1" applyProtection="1">
      <alignment horizontal="center" vertical="center" shrinkToFit="1"/>
      <protection locked="0"/>
    </xf>
    <xf numFmtId="0" fontId="4" fillId="0" borderId="0" xfId="0" applyFont="1" applyAlignment="1" applyProtection="1">
      <alignment horizontal="center"/>
      <protection hidden="1"/>
    </xf>
    <xf numFmtId="4" fontId="4" fillId="13" borderId="2" xfId="0" applyNumberFormat="1" applyFont="1" applyFill="1" applyBorder="1" applyAlignment="1" applyProtection="1">
      <alignment horizontal="center" vertical="center"/>
      <protection locked="0"/>
    </xf>
    <xf numFmtId="0" fontId="5" fillId="13" borderId="2" xfId="0" applyFont="1" applyFill="1" applyBorder="1" applyAlignment="1" applyProtection="1">
      <alignment horizontal="center" vertical="center" wrapText="1"/>
      <protection hidden="1"/>
    </xf>
    <xf numFmtId="4" fontId="5" fillId="13" borderId="2" xfId="0" applyNumberFormat="1" applyFont="1" applyFill="1" applyBorder="1" applyAlignment="1" applyProtection="1">
      <alignment horizontal="center" vertical="center"/>
      <protection hidden="1"/>
    </xf>
    <xf numFmtId="0" fontId="1" fillId="5" borderId="0" xfId="0" applyFont="1" applyFill="1" applyAlignment="1" applyProtection="1">
      <alignment horizontal="center" vertical="center"/>
      <protection locked="0"/>
    </xf>
    <xf numFmtId="0" fontId="1" fillId="0" borderId="0" xfId="0" applyFont="1" applyAlignment="1" applyProtection="1">
      <alignment vertical="top" wrapText="1"/>
      <protection locked="0"/>
    </xf>
    <xf numFmtId="0" fontId="1" fillId="5" borderId="7" xfId="0" applyFont="1" applyFill="1" applyBorder="1" applyAlignment="1" applyProtection="1">
      <alignment horizontal="center" vertical="center"/>
      <protection locked="0"/>
    </xf>
    <xf numFmtId="0" fontId="18" fillId="0" borderId="0" xfId="0" applyFont="1" applyAlignment="1" applyProtection="1">
      <alignment horizontal="center"/>
      <protection hidden="1"/>
    </xf>
    <xf numFmtId="0" fontId="4" fillId="4" borderId="11" xfId="0" applyFont="1" applyFill="1" applyBorder="1" applyProtection="1">
      <protection hidden="1"/>
    </xf>
    <xf numFmtId="0" fontId="54" fillId="4" borderId="6" xfId="0" applyFont="1" applyFill="1" applyBorder="1" applyProtection="1">
      <protection hidden="1"/>
    </xf>
    <xf numFmtId="0" fontId="4" fillId="4" borderId="0" xfId="0" applyFont="1" applyFill="1" applyProtection="1">
      <protection hidden="1"/>
    </xf>
    <xf numFmtId="0" fontId="0" fillId="4" borderId="1" xfId="0" applyFill="1" applyBorder="1"/>
    <xf numFmtId="0" fontId="4" fillId="4" borderId="1" xfId="0" applyFont="1" applyFill="1" applyBorder="1" applyProtection="1">
      <protection hidden="1"/>
    </xf>
    <xf numFmtId="0" fontId="4" fillId="4" borderId="4" xfId="0" applyFont="1" applyFill="1" applyBorder="1" applyProtection="1">
      <protection hidden="1"/>
    </xf>
    <xf numFmtId="0" fontId="4" fillId="4" borderId="12" xfId="0" applyFont="1" applyFill="1" applyBorder="1" applyProtection="1">
      <protection hidden="1"/>
    </xf>
    <xf numFmtId="0" fontId="4" fillId="4" borderId="9" xfId="0" applyFont="1" applyFill="1" applyBorder="1" applyProtection="1">
      <protection hidden="1"/>
    </xf>
    <xf numFmtId="0" fontId="1" fillId="5" borderId="10" xfId="0" applyFont="1" applyFill="1" applyBorder="1" applyAlignment="1" applyProtection="1">
      <alignment horizontal="center" vertical="center"/>
      <protection locked="0"/>
    </xf>
    <xf numFmtId="0" fontId="4" fillId="4" borderId="8" xfId="0" applyFont="1" applyFill="1" applyBorder="1" applyProtection="1">
      <protection hidden="1"/>
    </xf>
    <xf numFmtId="0" fontId="1" fillId="5" borderId="9" xfId="0" applyFont="1" applyFill="1" applyBorder="1" applyAlignment="1" applyProtection="1">
      <alignment horizontal="center" vertical="center"/>
      <protection locked="0"/>
    </xf>
    <xf numFmtId="0" fontId="4" fillId="4" borderId="6" xfId="0" applyFont="1" applyFill="1" applyBorder="1" applyProtection="1">
      <protection hidden="1"/>
    </xf>
    <xf numFmtId="0" fontId="56" fillId="0" borderId="0" xfId="0" applyFont="1" applyAlignment="1">
      <alignment horizontal="left" vertical="center"/>
    </xf>
    <xf numFmtId="0" fontId="59" fillId="0" borderId="0" xfId="0" applyFont="1" applyProtection="1">
      <protection hidden="1"/>
    </xf>
    <xf numFmtId="0" fontId="59" fillId="0" borderId="0" xfId="0" applyFont="1"/>
    <xf numFmtId="0" fontId="58" fillId="0" borderId="0" xfId="0" applyFont="1" applyAlignment="1" applyProtection="1">
      <alignment horizontal="center" vertical="center" wrapText="1"/>
      <protection hidden="1"/>
    </xf>
    <xf numFmtId="0" fontId="60" fillId="0" borderId="0" xfId="0" applyFont="1" applyProtection="1">
      <protection hidden="1"/>
    </xf>
    <xf numFmtId="0" fontId="60" fillId="0" borderId="0" xfId="0" applyFont="1"/>
    <xf numFmtId="0" fontId="61" fillId="0" borderId="0" xfId="0" applyFont="1" applyProtection="1">
      <protection hidden="1"/>
    </xf>
    <xf numFmtId="0" fontId="51" fillId="0" borderId="0" xfId="0" applyFont="1" applyProtection="1">
      <protection hidden="1"/>
    </xf>
    <xf numFmtId="0" fontId="63" fillId="0" borderId="0" xfId="0" applyFont="1" applyAlignment="1" applyProtection="1">
      <alignment horizontal="right"/>
      <protection hidden="1"/>
    </xf>
    <xf numFmtId="0" fontId="45" fillId="0" borderId="0" xfId="0" applyFont="1" applyProtection="1">
      <protection hidden="1"/>
    </xf>
    <xf numFmtId="0" fontId="4" fillId="0" borderId="0" xfId="0" applyFont="1" applyAlignment="1" applyProtection="1">
      <alignment horizontal="left" vertical="top"/>
      <protection hidden="1"/>
    </xf>
    <xf numFmtId="0" fontId="0" fillId="0" borderId="0" xfId="0" applyAlignment="1" applyProtection="1">
      <alignment horizontal="left" vertical="top"/>
      <protection hidden="1"/>
    </xf>
    <xf numFmtId="14" fontId="4" fillId="0" borderId="0" xfId="0" applyNumberFormat="1" applyFont="1" applyProtection="1">
      <protection hidden="1"/>
    </xf>
    <xf numFmtId="14" fontId="4" fillId="12" borderId="0" xfId="0" applyNumberFormat="1" applyFont="1" applyFill="1" applyProtection="1">
      <protection hidden="1"/>
    </xf>
    <xf numFmtId="14" fontId="64" fillId="0" borderId="0" xfId="0" applyNumberFormat="1" applyFont="1" applyAlignment="1">
      <alignment horizontal="center" vertical="center"/>
    </xf>
    <xf numFmtId="0" fontId="56" fillId="0" borderId="4" xfId="0" applyFont="1" applyBorder="1" applyProtection="1">
      <protection hidden="1"/>
    </xf>
    <xf numFmtId="0" fontId="54" fillId="0" borderId="4" xfId="0" applyFont="1" applyBorder="1" applyProtection="1">
      <protection hidden="1"/>
    </xf>
    <xf numFmtId="0" fontId="0" fillId="12" borderId="0" xfId="0" applyFont="1" applyFill="1" applyProtection="1">
      <protection hidden="1"/>
    </xf>
    <xf numFmtId="0" fontId="4" fillId="4" borderId="1" xfId="0" applyFont="1" applyFill="1" applyBorder="1" applyAlignment="1" applyProtection="1">
      <alignment horizontal="center"/>
      <protection hidden="1"/>
    </xf>
    <xf numFmtId="0" fontId="41" fillId="3" borderId="1" xfId="0" applyFont="1" applyFill="1" applyBorder="1" applyAlignment="1" applyProtection="1">
      <alignment horizontal="center" vertical="center"/>
      <protection hidden="1"/>
    </xf>
    <xf numFmtId="4" fontId="42" fillId="3" borderId="1" xfId="0" applyNumberFormat="1" applyFont="1" applyFill="1" applyBorder="1" applyAlignment="1" applyProtection="1">
      <alignment horizontal="center" vertical="center"/>
      <protection hidden="1"/>
    </xf>
    <xf numFmtId="0" fontId="42" fillId="3" borderId="1" xfId="0" applyFont="1" applyFill="1" applyBorder="1" applyAlignment="1" applyProtection="1">
      <alignment horizontal="center" vertical="center"/>
      <protection hidden="1"/>
    </xf>
    <xf numFmtId="164" fontId="18" fillId="2" borderId="1" xfId="0" applyNumberFormat="1" applyFont="1" applyFill="1" applyBorder="1" applyAlignment="1" applyProtection="1">
      <alignment horizontal="center"/>
      <protection hidden="1"/>
    </xf>
    <xf numFmtId="164" fontId="44" fillId="2" borderId="1" xfId="0" applyNumberFormat="1" applyFont="1" applyFill="1" applyBorder="1" applyAlignment="1" applyProtection="1">
      <alignment horizontal="center"/>
      <protection hidden="1"/>
    </xf>
    <xf numFmtId="0" fontId="41" fillId="3" borderId="1" xfId="0" applyFont="1" applyFill="1" applyBorder="1" applyAlignment="1" applyProtection="1">
      <alignment horizontal="center" vertical="center" wrapText="1"/>
      <protection hidden="1"/>
    </xf>
    <xf numFmtId="0" fontId="62" fillId="0" borderId="3" xfId="0" applyFont="1" applyBorder="1" applyAlignment="1" applyProtection="1">
      <alignment horizontal="center" vertical="center" wrapText="1"/>
      <protection hidden="1"/>
    </xf>
    <xf numFmtId="0" fontId="62" fillId="0" borderId="4" xfId="0" applyFont="1" applyBorder="1" applyAlignment="1" applyProtection="1">
      <alignment horizontal="center" vertical="center" wrapText="1"/>
      <protection hidden="1"/>
    </xf>
    <xf numFmtId="0" fontId="62" fillId="0" borderId="5" xfId="0" applyFont="1" applyBorder="1" applyAlignment="1" applyProtection="1">
      <alignment horizontal="center" vertical="center" wrapText="1"/>
      <protection hidden="1"/>
    </xf>
    <xf numFmtId="0" fontId="62" fillId="0" borderId="11" xfId="0" applyFont="1" applyBorder="1" applyAlignment="1" applyProtection="1">
      <alignment horizontal="center" vertical="center" wrapText="1"/>
      <protection hidden="1"/>
    </xf>
    <xf numFmtId="0" fontId="62" fillId="0" borderId="0" xfId="0" applyFont="1" applyAlignment="1" applyProtection="1">
      <alignment horizontal="center" vertical="center" wrapText="1"/>
      <protection hidden="1"/>
    </xf>
    <xf numFmtId="0" fontId="62" fillId="0" borderId="12" xfId="0" applyFont="1" applyBorder="1" applyAlignment="1" applyProtection="1">
      <alignment horizontal="center" vertical="center" wrapText="1"/>
      <protection hidden="1"/>
    </xf>
    <xf numFmtId="0" fontId="62" fillId="0" borderId="6" xfId="0" applyFont="1" applyBorder="1" applyAlignment="1" applyProtection="1">
      <alignment horizontal="center" vertical="center" wrapText="1"/>
      <protection hidden="1"/>
    </xf>
    <xf numFmtId="0" fontId="62" fillId="0" borderId="1" xfId="0" applyFont="1" applyBorder="1" applyAlignment="1" applyProtection="1">
      <alignment horizontal="center" vertical="center" wrapText="1"/>
      <protection hidden="1"/>
    </xf>
    <xf numFmtId="0" fontId="62" fillId="0" borderId="7" xfId="0" applyFont="1" applyBorder="1" applyAlignment="1" applyProtection="1">
      <alignment horizontal="center" vertical="center" wrapText="1"/>
      <protection hidden="1"/>
    </xf>
    <xf numFmtId="49" fontId="1" fillId="4" borderId="1" xfId="0" applyNumberFormat="1"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protection hidden="1"/>
    </xf>
    <xf numFmtId="0" fontId="1" fillId="5" borderId="1" xfId="0" applyFont="1" applyFill="1" applyBorder="1" applyAlignment="1" applyProtection="1">
      <alignment horizontal="center"/>
      <protection locked="0"/>
    </xf>
    <xf numFmtId="0" fontId="8" fillId="4" borderId="8" xfId="0" applyFont="1" applyFill="1" applyBorder="1" applyAlignment="1" applyProtection="1">
      <alignment horizontal="left" vertical="top" wrapText="1"/>
      <protection locked="0"/>
    </xf>
    <xf numFmtId="0" fontId="8" fillId="4" borderId="9" xfId="0" applyFont="1" applyFill="1" applyBorder="1" applyAlignment="1" applyProtection="1">
      <alignment horizontal="left" vertical="top"/>
      <protection locked="0"/>
    </xf>
    <xf numFmtId="0" fontId="8" fillId="4" borderId="10" xfId="0" applyFont="1" applyFill="1" applyBorder="1" applyAlignment="1" applyProtection="1">
      <alignment horizontal="left" vertical="top"/>
      <protection locked="0"/>
    </xf>
    <xf numFmtId="0" fontId="2" fillId="6" borderId="2" xfId="0" applyFont="1" applyFill="1" applyBorder="1" applyAlignment="1" applyProtection="1">
      <alignment horizontal="center" vertical="center" wrapText="1"/>
      <protection hidden="1"/>
    </xf>
    <xf numFmtId="4" fontId="4" fillId="3" borderId="2" xfId="0" applyNumberFormat="1" applyFont="1" applyFill="1" applyBorder="1" applyAlignment="1" applyProtection="1">
      <alignment horizontal="center" vertical="center" wrapText="1"/>
      <protection hidden="1"/>
    </xf>
    <xf numFmtId="0" fontId="1" fillId="3" borderId="2" xfId="0" applyFont="1" applyFill="1" applyBorder="1" applyAlignment="1" applyProtection="1">
      <alignment horizontal="left" vertical="center" wrapText="1"/>
      <protection hidden="1"/>
    </xf>
    <xf numFmtId="0" fontId="1" fillId="3" borderId="2" xfId="0" applyFont="1" applyFill="1" applyBorder="1" applyAlignment="1" applyProtection="1">
      <alignment horizontal="center" vertical="center" wrapText="1"/>
      <protection hidden="1"/>
    </xf>
    <xf numFmtId="0" fontId="2" fillId="6" borderId="8" xfId="0" applyFont="1" applyFill="1" applyBorder="1" applyAlignment="1" applyProtection="1">
      <alignment horizontal="center" vertical="center" wrapText="1"/>
      <protection hidden="1"/>
    </xf>
    <xf numFmtId="0" fontId="2" fillId="6" borderId="10" xfId="0" applyFont="1" applyFill="1" applyBorder="1" applyAlignment="1" applyProtection="1">
      <alignment horizontal="center" vertical="center" wrapText="1"/>
      <protection hidden="1"/>
    </xf>
    <xf numFmtId="0" fontId="6" fillId="10" borderId="0" xfId="0" applyFont="1" applyFill="1" applyAlignment="1" applyProtection="1">
      <alignment horizontal="center"/>
      <protection hidden="1"/>
    </xf>
    <xf numFmtId="0" fontId="4" fillId="3" borderId="1" xfId="0" applyFont="1" applyFill="1" applyBorder="1" applyAlignment="1" applyProtection="1">
      <alignment horizontal="center"/>
      <protection hidden="1"/>
    </xf>
    <xf numFmtId="0" fontId="2" fillId="6" borderId="22" xfId="0" applyFont="1" applyFill="1" applyBorder="1" applyAlignment="1" applyProtection="1">
      <alignment horizontal="center" vertical="center" wrapText="1"/>
      <protection hidden="1"/>
    </xf>
    <xf numFmtId="0" fontId="2" fillId="6" borderId="9" xfId="0" applyFont="1" applyFill="1" applyBorder="1" applyAlignment="1" applyProtection="1">
      <alignment horizontal="center" vertical="center" wrapText="1"/>
      <protection hidden="1"/>
    </xf>
    <xf numFmtId="0" fontId="35" fillId="4" borderId="8" xfId="0" applyFont="1" applyFill="1" applyBorder="1" applyAlignment="1" applyProtection="1">
      <alignment horizontal="left" vertical="top" wrapText="1"/>
      <protection locked="0"/>
    </xf>
    <xf numFmtId="0" fontId="35" fillId="4" borderId="9" xfId="0" applyFont="1" applyFill="1" applyBorder="1" applyAlignment="1" applyProtection="1">
      <alignment horizontal="left" vertical="top" wrapText="1"/>
      <protection locked="0"/>
    </xf>
    <xf numFmtId="0" fontId="35" fillId="4" borderId="10" xfId="0" applyFont="1" applyFill="1" applyBorder="1" applyAlignment="1" applyProtection="1">
      <alignment horizontal="left" vertical="top" wrapText="1"/>
      <protection locked="0"/>
    </xf>
    <xf numFmtId="0" fontId="36" fillId="6" borderId="2" xfId="0" applyFont="1" applyFill="1" applyBorder="1" applyAlignment="1" applyProtection="1">
      <alignment horizontal="center" vertical="center" wrapText="1"/>
      <protection hidden="1"/>
    </xf>
    <xf numFmtId="0" fontId="37" fillId="3" borderId="2" xfId="0" applyFont="1" applyFill="1" applyBorder="1" applyAlignment="1" applyProtection="1">
      <alignment horizontal="center" vertical="center" wrapText="1"/>
      <protection hidden="1"/>
    </xf>
    <xf numFmtId="0" fontId="36" fillId="6" borderId="8" xfId="0" applyFont="1" applyFill="1" applyBorder="1" applyAlignment="1" applyProtection="1">
      <alignment horizontal="center" vertical="center" wrapText="1"/>
      <protection hidden="1"/>
    </xf>
    <xf numFmtId="0" fontId="36" fillId="6" borderId="9" xfId="0" applyFont="1" applyFill="1" applyBorder="1" applyAlignment="1" applyProtection="1">
      <alignment horizontal="center" vertical="center" wrapText="1"/>
      <protection hidden="1"/>
    </xf>
    <xf numFmtId="0" fontId="36" fillId="6" borderId="10" xfId="0" applyFont="1" applyFill="1" applyBorder="1" applyAlignment="1" applyProtection="1">
      <alignment horizontal="center" vertical="center" wrapText="1"/>
      <protection hidden="1"/>
    </xf>
    <xf numFmtId="0" fontId="37" fillId="4" borderId="8" xfId="0" applyFont="1" applyFill="1" applyBorder="1" applyAlignment="1" applyProtection="1">
      <alignment horizontal="center" vertical="center"/>
      <protection locked="0"/>
    </xf>
    <xf numFmtId="0" fontId="37" fillId="4" borderId="9" xfId="0" applyFont="1" applyFill="1" applyBorder="1" applyAlignment="1" applyProtection="1">
      <alignment horizontal="center" vertical="center"/>
      <protection locked="0"/>
    </xf>
    <xf numFmtId="0" fontId="37" fillId="4" borderId="10" xfId="0" applyFont="1" applyFill="1" applyBorder="1" applyAlignment="1" applyProtection="1">
      <alignment horizontal="center" vertical="center"/>
      <protection locked="0"/>
    </xf>
    <xf numFmtId="0" fontId="8" fillId="4" borderId="2" xfId="0" applyFont="1" applyFill="1" applyBorder="1" applyAlignment="1" applyProtection="1">
      <alignment horizontal="left" vertical="top" wrapText="1"/>
      <protection locked="0"/>
    </xf>
    <xf numFmtId="0" fontId="35" fillId="4" borderId="2" xfId="0" applyFont="1" applyFill="1" applyBorder="1" applyAlignment="1" applyProtection="1">
      <alignment horizontal="left" vertical="top" wrapText="1"/>
      <protection locked="0"/>
    </xf>
    <xf numFmtId="1" fontId="37" fillId="4" borderId="2" xfId="0" applyNumberFormat="1" applyFont="1" applyFill="1" applyBorder="1" applyAlignment="1" applyProtection="1">
      <alignment horizontal="center" vertical="center"/>
      <protection locked="0"/>
    </xf>
    <xf numFmtId="0" fontId="31" fillId="10" borderId="0" xfId="0" applyFont="1" applyFill="1" applyAlignment="1" applyProtection="1">
      <alignment horizontal="center"/>
      <protection hidden="1"/>
    </xf>
    <xf numFmtId="0" fontId="3" fillId="0" borderId="0" xfId="0" applyFont="1" applyAlignment="1" applyProtection="1">
      <alignment horizontal="left" vertical="center" wrapText="1"/>
      <protection hidden="1"/>
    </xf>
    <xf numFmtId="0" fontId="33" fillId="0" borderId="0" xfId="0" applyFont="1" applyAlignment="1" applyProtection="1">
      <alignment horizontal="left" vertical="center" wrapText="1"/>
      <protection hidden="1"/>
    </xf>
    <xf numFmtId="49" fontId="8" fillId="4" borderId="2" xfId="0" applyNumberFormat="1" applyFont="1" applyFill="1" applyBorder="1" applyAlignment="1" applyProtection="1">
      <alignment horizontal="left" vertical="center" wrapText="1"/>
      <protection locked="0"/>
    </xf>
    <xf numFmtId="0" fontId="8" fillId="4" borderId="2"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left" vertical="center" wrapText="1"/>
      <protection locked="0"/>
    </xf>
    <xf numFmtId="0" fontId="1" fillId="5" borderId="1" xfId="0" applyFont="1" applyFill="1" applyBorder="1" applyAlignment="1" applyProtection="1">
      <alignment horizontal="center" vertical="center"/>
      <protection locked="0"/>
    </xf>
    <xf numFmtId="4" fontId="1" fillId="4" borderId="1" xfId="0" applyNumberFormat="1" applyFont="1" applyFill="1" applyBorder="1" applyAlignment="1" applyProtection="1">
      <alignment horizontal="center" vertical="center"/>
      <protection locked="0"/>
    </xf>
    <xf numFmtId="0" fontId="5" fillId="10" borderId="0" xfId="0" applyFont="1" applyFill="1" applyAlignment="1">
      <alignment horizontal="center"/>
    </xf>
    <xf numFmtId="0" fontId="8" fillId="4" borderId="9" xfId="0" applyFont="1" applyFill="1" applyBorder="1" applyAlignment="1" applyProtection="1">
      <alignment horizontal="left" vertical="top" wrapText="1"/>
      <protection locked="0"/>
    </xf>
    <xf numFmtId="0" fontId="8" fillId="4" borderId="10" xfId="0" applyFont="1" applyFill="1" applyBorder="1" applyAlignment="1" applyProtection="1">
      <alignment horizontal="left" vertical="top" wrapText="1"/>
      <protection locked="0"/>
    </xf>
    <xf numFmtId="0" fontId="2" fillId="6" borderId="2" xfId="0" applyFont="1" applyFill="1" applyBorder="1" applyAlignment="1">
      <alignment horizontal="center" vertical="center" wrapText="1"/>
    </xf>
    <xf numFmtId="0" fontId="18" fillId="6" borderId="8" xfId="0" applyFont="1" applyFill="1" applyBorder="1" applyAlignment="1">
      <alignment horizontal="center"/>
    </xf>
    <xf numFmtId="0" fontId="18" fillId="6" borderId="9" xfId="0" applyFont="1" applyFill="1" applyBorder="1" applyAlignment="1">
      <alignment horizontal="center"/>
    </xf>
    <xf numFmtId="0" fontId="18" fillId="6" borderId="10" xfId="0" applyFont="1" applyFill="1" applyBorder="1" applyAlignment="1">
      <alignment horizontal="center"/>
    </xf>
    <xf numFmtId="0" fontId="19" fillId="3" borderId="2" xfId="0" applyFont="1" applyFill="1" applyBorder="1" applyAlignment="1" applyProtection="1">
      <alignment horizontal="left" vertical="top"/>
      <protection hidden="1"/>
    </xf>
    <xf numFmtId="0" fontId="19" fillId="3" borderId="2" xfId="0" applyFont="1" applyFill="1" applyBorder="1" applyAlignment="1" applyProtection="1">
      <alignment horizontal="left" vertical="center" wrapText="1"/>
      <protection hidden="1"/>
    </xf>
    <xf numFmtId="0" fontId="15" fillId="10" borderId="0" xfId="0" applyFont="1" applyFill="1" applyAlignment="1">
      <alignment horizontal="center"/>
    </xf>
    <xf numFmtId="0" fontId="18" fillId="6" borderId="2" xfId="0" applyFont="1" applyFill="1" applyBorder="1" applyAlignment="1">
      <alignment horizontal="center" vertical="center" wrapText="1"/>
    </xf>
    <xf numFmtId="0" fontId="19" fillId="6" borderId="4" xfId="0" applyFont="1" applyFill="1" applyBorder="1" applyAlignment="1" applyProtection="1">
      <alignment horizontal="left" vertical="center"/>
      <protection hidden="1"/>
    </xf>
    <xf numFmtId="0" fontId="19" fillId="6" borderId="5" xfId="0" applyFont="1" applyFill="1" applyBorder="1" applyAlignment="1" applyProtection="1">
      <alignment horizontal="left" vertical="center"/>
      <protection hidden="1"/>
    </xf>
    <xf numFmtId="0" fontId="19" fillId="6" borderId="1" xfId="0" applyFont="1" applyFill="1" applyBorder="1" applyAlignment="1" applyProtection="1">
      <alignment horizontal="left" vertical="center"/>
      <protection hidden="1"/>
    </xf>
    <xf numFmtId="0" fontId="19" fillId="6" borderId="7" xfId="0" applyFont="1" applyFill="1" applyBorder="1" applyAlignment="1" applyProtection="1">
      <alignment horizontal="left" vertical="center"/>
      <protection hidden="1"/>
    </xf>
    <xf numFmtId="0" fontId="18" fillId="6" borderId="14" xfId="0" applyFont="1" applyFill="1" applyBorder="1" applyAlignment="1" applyProtection="1">
      <alignment horizontal="left" wrapText="1"/>
      <protection hidden="1"/>
    </xf>
    <xf numFmtId="0" fontId="18" fillId="6" borderId="15" xfId="0" applyFont="1" applyFill="1" applyBorder="1" applyAlignment="1" applyProtection="1">
      <alignment horizontal="left"/>
      <protection hidden="1"/>
    </xf>
    <xf numFmtId="0" fontId="18" fillId="6" borderId="16" xfId="0" applyFont="1" applyFill="1" applyBorder="1" applyAlignment="1" applyProtection="1">
      <alignment horizontal="left"/>
      <protection hidden="1"/>
    </xf>
    <xf numFmtId="0" fontId="50" fillId="0" borderId="0" xfId="0" applyFont="1" applyAlignment="1">
      <alignment horizontal="left" vertical="top" wrapText="1"/>
    </xf>
    <xf numFmtId="0" fontId="45" fillId="0" borderId="1" xfId="0" applyFont="1" applyBorder="1" applyAlignment="1">
      <alignment horizontal="center"/>
    </xf>
    <xf numFmtId="0" fontId="21" fillId="6" borderId="2" xfId="0" applyFont="1" applyFill="1" applyBorder="1" applyAlignment="1" applyProtection="1">
      <alignment horizontal="left" vertical="center"/>
      <protection hidden="1"/>
    </xf>
    <xf numFmtId="4" fontId="4" fillId="3" borderId="2" xfId="0" applyNumberFormat="1" applyFont="1" applyFill="1" applyBorder="1" applyAlignment="1" applyProtection="1">
      <alignment horizontal="center" vertical="center"/>
      <protection hidden="1"/>
    </xf>
    <xf numFmtId="0" fontId="21" fillId="6" borderId="2" xfId="0" applyFont="1" applyFill="1" applyBorder="1" applyAlignment="1" applyProtection="1">
      <alignment horizontal="right" vertical="center"/>
      <protection hidden="1"/>
    </xf>
    <xf numFmtId="0" fontId="23" fillId="4" borderId="1" xfId="0" applyFont="1" applyFill="1" applyBorder="1" applyAlignment="1" applyProtection="1">
      <alignment horizontal="center" vertical="center"/>
      <protection locked="0"/>
    </xf>
    <xf numFmtId="0" fontId="27" fillId="4" borderId="8" xfId="0" applyFont="1" applyFill="1" applyBorder="1" applyAlignment="1" applyProtection="1">
      <alignment horizontal="left" vertical="top" wrapText="1"/>
      <protection locked="0"/>
    </xf>
    <xf numFmtId="0" fontId="27" fillId="4" borderId="9" xfId="0" applyFont="1" applyFill="1" applyBorder="1" applyAlignment="1" applyProtection="1">
      <alignment horizontal="left" vertical="top" wrapText="1"/>
      <protection locked="0"/>
    </xf>
    <xf numFmtId="0" fontId="27" fillId="4" borderId="10" xfId="0" applyFont="1" applyFill="1" applyBorder="1" applyAlignment="1" applyProtection="1">
      <alignment horizontal="left" vertical="top" wrapText="1"/>
      <protection locked="0"/>
    </xf>
    <xf numFmtId="0" fontId="23" fillId="5" borderId="1" xfId="0" applyFont="1" applyFill="1" applyBorder="1" applyAlignment="1" applyProtection="1">
      <alignment horizontal="center" vertical="center"/>
      <protection locked="0"/>
    </xf>
    <xf numFmtId="49" fontId="23" fillId="5" borderId="1" xfId="0" applyNumberFormat="1" applyFont="1" applyFill="1" applyBorder="1" applyAlignment="1" applyProtection="1">
      <alignment horizontal="center" vertical="center"/>
      <protection locked="0"/>
    </xf>
    <xf numFmtId="0" fontId="57" fillId="0" borderId="0" xfId="0" applyFont="1" applyAlignment="1" applyProtection="1">
      <alignment horizontal="center" vertical="center"/>
      <protection locked="0"/>
    </xf>
    <xf numFmtId="49" fontId="1" fillId="4" borderId="1" xfId="0" applyNumberFormat="1" applyFont="1" applyFill="1" applyBorder="1" applyAlignment="1" applyProtection="1">
      <alignment horizontal="center" vertical="center"/>
      <protection locked="0"/>
    </xf>
    <xf numFmtId="0" fontId="21" fillId="6" borderId="2" xfId="0" applyFont="1" applyFill="1" applyBorder="1" applyAlignment="1">
      <alignment horizontal="left" vertical="center"/>
    </xf>
    <xf numFmtId="0" fontId="22" fillId="10" borderId="0" xfId="0" applyFont="1" applyFill="1" applyAlignment="1">
      <alignment horizontal="center"/>
    </xf>
    <xf numFmtId="0" fontId="22" fillId="11" borderId="0" xfId="0" applyFont="1" applyFill="1" applyAlignment="1">
      <alignment horizontal="center"/>
    </xf>
    <xf numFmtId="0" fontId="4" fillId="6" borderId="2" xfId="0" applyFont="1" applyFill="1" applyBorder="1" applyAlignment="1">
      <alignment horizontal="left" vertical="center"/>
    </xf>
    <xf numFmtId="0" fontId="4" fillId="6" borderId="2" xfId="0" applyFont="1" applyFill="1" applyBorder="1" applyAlignment="1">
      <alignment horizontal="right" vertical="center"/>
    </xf>
    <xf numFmtId="49" fontId="1" fillId="5" borderId="1" xfId="0" applyNumberFormat="1" applyFont="1" applyFill="1" applyBorder="1" applyAlignment="1" applyProtection="1">
      <alignment horizontal="center" vertical="center"/>
      <protection locked="0"/>
    </xf>
    <xf numFmtId="0" fontId="21" fillId="6" borderId="2" xfId="0" applyFont="1" applyFill="1" applyBorder="1" applyAlignment="1">
      <alignment horizontal="right" vertical="center"/>
    </xf>
    <xf numFmtId="0" fontId="5" fillId="11" borderId="0" xfId="0" applyFont="1" applyFill="1" applyAlignment="1">
      <alignment horizontal="center"/>
    </xf>
    <xf numFmtId="0" fontId="20" fillId="0" borderId="0" xfId="0" applyFont="1" applyAlignment="1" applyProtection="1">
      <alignment horizontal="left" vertical="top" wrapText="1"/>
      <protection hidden="1"/>
    </xf>
    <xf numFmtId="0" fontId="9" fillId="6" borderId="26" xfId="0" applyFont="1" applyFill="1" applyBorder="1" applyAlignment="1">
      <alignment horizontal="center" vertical="center" wrapText="1"/>
    </xf>
    <xf numFmtId="0" fontId="9" fillId="6" borderId="27" xfId="0" applyFont="1" applyFill="1" applyBorder="1" applyAlignment="1">
      <alignment horizontal="center" vertical="center" wrapText="1"/>
    </xf>
    <xf numFmtId="0" fontId="9" fillId="6" borderId="28" xfId="0" applyFont="1" applyFill="1" applyBorder="1" applyAlignment="1">
      <alignment horizontal="center" vertical="center" wrapText="1"/>
    </xf>
    <xf numFmtId="0" fontId="9" fillId="6" borderId="18" xfId="0" applyFont="1" applyFill="1" applyBorder="1" applyAlignment="1">
      <alignment horizontal="left" vertical="center"/>
    </xf>
    <xf numFmtId="0" fontId="9" fillId="6" borderId="21" xfId="0" applyFont="1" applyFill="1" applyBorder="1" applyAlignment="1">
      <alignment horizontal="left" vertical="center"/>
    </xf>
    <xf numFmtId="0" fontId="9" fillId="6" borderId="18" xfId="0" applyFont="1" applyFill="1" applyBorder="1" applyAlignment="1" applyProtection="1">
      <alignment horizontal="center" vertical="center" wrapText="1"/>
      <protection hidden="1"/>
    </xf>
    <xf numFmtId="0" fontId="9" fillId="6" borderId="21" xfId="0" applyFont="1" applyFill="1" applyBorder="1" applyAlignment="1" applyProtection="1">
      <alignment horizontal="center" vertical="center" wrapText="1"/>
      <protection hidden="1"/>
    </xf>
    <xf numFmtId="0" fontId="9" fillId="6" borderId="18"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2" fillId="6" borderId="2" xfId="0" applyFont="1" applyFill="1" applyBorder="1" applyAlignment="1" applyProtection="1">
      <alignment horizontal="left" vertical="center" wrapText="1"/>
      <protection hidden="1"/>
    </xf>
    <xf numFmtId="0" fontId="2" fillId="6" borderId="2" xfId="0" applyFont="1" applyFill="1" applyBorder="1" applyAlignment="1" applyProtection="1">
      <alignment horizontal="left" vertical="center"/>
      <protection hidden="1"/>
    </xf>
    <xf numFmtId="0" fontId="2" fillId="6" borderId="8" xfId="0" applyFont="1" applyFill="1" applyBorder="1" applyAlignment="1" applyProtection="1">
      <alignment horizontal="left" vertical="center" wrapText="1"/>
      <protection hidden="1"/>
    </xf>
    <xf numFmtId="0" fontId="2" fillId="6" borderId="9" xfId="0" applyFont="1" applyFill="1" applyBorder="1" applyAlignment="1" applyProtection="1">
      <alignment horizontal="left" vertical="center" wrapText="1"/>
      <protection hidden="1"/>
    </xf>
    <xf numFmtId="0" fontId="2" fillId="6" borderId="10" xfId="0" applyFont="1" applyFill="1" applyBorder="1" applyAlignment="1" applyProtection="1">
      <alignment horizontal="left" vertical="center" wrapText="1"/>
      <protection hidden="1"/>
    </xf>
    <xf numFmtId="0" fontId="5" fillId="10" borderId="0" xfId="0" applyFont="1" applyFill="1" applyAlignment="1" applyProtection="1">
      <alignment horizontal="center"/>
      <protection hidden="1"/>
    </xf>
    <xf numFmtId="0" fontId="10" fillId="0" borderId="0" xfId="0" applyFont="1" applyAlignment="1" applyProtection="1">
      <alignment horizontal="left" vertical="top" wrapText="1"/>
      <protection hidden="1"/>
    </xf>
    <xf numFmtId="0" fontId="1" fillId="0" borderId="0" xfId="0" applyFont="1" applyAlignment="1" applyProtection="1">
      <alignment horizontal="left" wrapText="1"/>
      <protection hidden="1"/>
    </xf>
    <xf numFmtId="0" fontId="1" fillId="0" borderId="0" xfId="0" applyFont="1" applyAlignment="1" applyProtection="1">
      <alignment horizontal="left" vertical="top" wrapText="1"/>
      <protection hidden="1"/>
    </xf>
    <xf numFmtId="0" fontId="1" fillId="0" borderId="0" xfId="0" applyFont="1" applyAlignment="1" applyProtection="1">
      <alignment horizontal="center" vertical="top" wrapText="1"/>
      <protection hidden="1"/>
    </xf>
    <xf numFmtId="0" fontId="0" fillId="0" borderId="0" xfId="0" applyAlignment="1">
      <alignment horizontal="center" vertical="center"/>
    </xf>
  </cellXfs>
  <cellStyles count="2">
    <cellStyle name="Normal" xfId="0" builtinId="0"/>
    <cellStyle name="Percent" xfId="1" builtinId="5"/>
  </cellStyles>
  <dxfs count="53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fill>
        <patternFill>
          <bgColor rgb="FFFDE9D9"/>
        </patternFill>
      </fill>
    </dxf>
    <dxf>
      <font>
        <color rgb="FFFF0000"/>
      </font>
      <fill>
        <patternFill>
          <bgColor rgb="FFFDE9D9"/>
        </patternFill>
      </fill>
    </dxf>
    <dxf>
      <font>
        <color rgb="FFFF0000"/>
      </font>
      <fill>
        <patternFill patternType="solid">
          <fgColor auto="1"/>
          <bgColor rgb="FFFDE9D9"/>
        </patternFill>
      </fill>
    </dxf>
    <dxf>
      <font>
        <color rgb="FFFF0000"/>
      </font>
    </dxf>
    <dxf>
      <font>
        <color rgb="FFFF0000"/>
      </font>
    </dxf>
    <dxf>
      <font>
        <color rgb="FFFF0000"/>
      </font>
    </dxf>
    <dxf>
      <font>
        <color rgb="FFFF0000"/>
      </font>
    </dxf>
  </dxfs>
  <tableStyles count="0" defaultTableStyle="TableStyleMedium2" defaultPivotStyle="PivotStyleLight16"/>
  <colors>
    <mruColors>
      <color rgb="FFCAE6EE"/>
      <color rgb="FFFFFF85"/>
      <color rgb="FFFDADA5"/>
      <color rgb="FF074085"/>
      <color rgb="FF497DBB"/>
      <color rgb="FFFDE9D9"/>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105833</xdr:colOff>
      <xdr:row>2</xdr:row>
      <xdr:rowOff>21167</xdr:rowOff>
    </xdr:from>
    <xdr:to>
      <xdr:col>14</xdr:col>
      <xdr:colOff>517968</xdr:colOff>
      <xdr:row>42</xdr:row>
      <xdr:rowOff>192358</xdr:rowOff>
    </xdr:to>
    <xdr:sp macro="" textlink="">
      <xdr:nvSpPr>
        <xdr:cNvPr id="4" name="CustomShape 1">
          <a:extLst>
            <a:ext uri="{FF2B5EF4-FFF2-40B4-BE49-F238E27FC236}">
              <a16:creationId xmlns:a16="http://schemas.microsoft.com/office/drawing/2014/main" id="{1591DB67-5131-47E7-8841-7B80874CD420}"/>
            </a:ext>
          </a:extLst>
        </xdr:cNvPr>
        <xdr:cNvSpPr/>
      </xdr:nvSpPr>
      <xdr:spPr>
        <a:xfrm>
          <a:off x="7344833" y="381000"/>
          <a:ext cx="2952135" cy="799933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Attention!</a:t>
          </a:r>
          <a:endParaRPr lang="lv-LV" sz="900" b="0" strike="noStrike" spc="-1">
            <a:latin typeface="Times New Roman"/>
          </a:endParaRPr>
        </a:p>
        <a:p>
          <a:pPr>
            <a:lnSpc>
              <a:spcPct val="100000"/>
            </a:lnSpc>
            <a:spcAft>
              <a:spcPts val="601"/>
            </a:spcAft>
          </a:pPr>
          <a:r>
            <a:rPr lang="lv-LV" sz="900" b="0" i="1" strike="noStrike" spc="-1">
              <a:solidFill>
                <a:srgbClr val="000000"/>
              </a:solidFill>
              <a:latin typeface="Verdana"/>
              <a:ea typeface="Verdana"/>
            </a:rPr>
            <a:t>Before you start to fill the application form please read the Programme-related documents. These documents will give you an overview of assessment process and criteria, as well as implementation requirements.</a:t>
          </a:r>
          <a:endParaRPr lang="lv-LV" sz="900" b="0" strike="noStrike" spc="-1">
            <a:latin typeface="Times New Roman"/>
          </a:endParaRPr>
        </a:p>
        <a:p>
          <a:pPr>
            <a:lnSpc>
              <a:spcPct val="100000"/>
            </a:lnSpc>
            <a:spcAft>
              <a:spcPts val="601"/>
            </a:spcAft>
          </a:pPr>
          <a:r>
            <a:rPr lang="lv-LV" sz="900" b="0" i="1" strike="noStrike" spc="-1">
              <a:solidFill>
                <a:srgbClr val="000000"/>
              </a:solidFill>
              <a:latin typeface="Verdana"/>
              <a:ea typeface="Verdana"/>
            </a:rPr>
            <a:t>All relevant document templates is available for downloading on the website Interreg.lv: </a:t>
          </a:r>
        </a:p>
        <a:p>
          <a:pPr>
            <a:lnSpc>
              <a:spcPct val="100000"/>
            </a:lnSpc>
            <a:spcAft>
              <a:spcPts val="601"/>
            </a:spcAft>
          </a:pPr>
          <a:r>
            <a:rPr lang="lv-LV" sz="1000" b="1" i="1" u="sng">
              <a:solidFill>
                <a:sysClr val="windowText" lastClr="000000"/>
              </a:solidFill>
              <a:effectLst/>
              <a:latin typeface="Verdana" panose="020B0604030504040204" pitchFamily="34" charset="0"/>
              <a:ea typeface="Verdana" panose="020B0604030504040204" pitchFamily="34" charset="0"/>
              <a:cs typeface="+mn-cs"/>
              <a:hlinkClick xmlns:r="http://schemas.openxmlformats.org/officeDocument/2006/relationships" r:id="">
                <a:extLst>
                  <a:ext uri="{A12FA001-AC4F-418D-AE19-62706E023703}">
                    <ahyp:hlinkClr xmlns:ahyp="http://schemas.microsoft.com/office/drawing/2018/hyperlinkcolor" val="tx"/>
                  </a:ext>
                </a:extLst>
              </a:hlinkClick>
            </a:rPr>
            <a:t>https://www.interreg.lv/lv/3-projektu-konkurss-kapitalizacija-un-rezultatu-stiprinasana/</a:t>
          </a:r>
          <a:endParaRPr lang="lv-LV" sz="700" b="1" i="1" strike="noStrike" spc="-1">
            <a:solidFill>
              <a:sysClr val="windowText" lastClr="000000"/>
            </a:solidFill>
            <a:latin typeface="Verdana" panose="020B0604030504040204" pitchFamily="34" charset="0"/>
            <a:ea typeface="Verdana" panose="020B0604030504040204" pitchFamily="34" charset="0"/>
          </a:endParaRPr>
        </a:p>
        <a:p>
          <a:pPr>
            <a:lnSpc>
              <a:spcPct val="100000"/>
            </a:lnSpc>
            <a:spcAft>
              <a:spcPts val="601"/>
            </a:spcAft>
          </a:pPr>
          <a:endParaRPr lang="lv-LV" sz="900" b="0" i="1" strike="noStrike" spc="-1">
            <a:solidFill>
              <a:srgbClr val="000000"/>
            </a:solidFill>
            <a:latin typeface="Verdana"/>
            <a:ea typeface="Verdana"/>
          </a:endParaRPr>
        </a:p>
        <a:p>
          <a:pPr>
            <a:lnSpc>
              <a:spcPct val="100000"/>
            </a:lnSpc>
            <a:spcAft>
              <a:spcPts val="601"/>
            </a:spcAft>
          </a:pPr>
          <a:r>
            <a:rPr lang="lv-LV" sz="900" b="1" i="1" strike="noStrike" spc="-1">
              <a:solidFill>
                <a:srgbClr val="000000"/>
              </a:solidFill>
              <a:latin typeface="Verdana"/>
              <a:ea typeface="Verdana"/>
            </a:rPr>
            <a:t>NB! </a:t>
          </a:r>
          <a:r>
            <a:rPr lang="lv-LV" sz="900" b="0" i="1" strike="noStrike" spc="-1">
              <a:solidFill>
                <a:srgbClr val="000000"/>
              </a:solidFill>
              <a:latin typeface="Verdana"/>
              <a:ea typeface="Verdana"/>
            </a:rPr>
            <a:t>Please mind that it is forbidden to remove protection of the application form and make changes to the fields where information has to be provided. In case application form is altered, it will be considered that an incorrect application form template has been used and submitted.</a:t>
          </a:r>
          <a:endParaRPr lang="lv-LV" sz="900" b="0" strike="noStrike" spc="-1">
            <a:latin typeface="Times New Roman"/>
          </a:endParaRPr>
        </a:p>
        <a:p>
          <a:pPr>
            <a:lnSpc>
              <a:spcPct val="100000"/>
            </a:lnSpc>
            <a:spcAft>
              <a:spcPts val="601"/>
            </a:spcAft>
          </a:pPr>
          <a:r>
            <a:rPr lang="lv-LV" sz="1050" b="1" i="1" strike="noStrike" spc="-1">
              <a:solidFill>
                <a:srgbClr val="000000"/>
              </a:solidFill>
              <a:latin typeface="Verdana"/>
              <a:ea typeface="Verdana"/>
            </a:rPr>
            <a:t>Submission of the application</a:t>
          </a:r>
          <a:endParaRPr lang="lv-LV" sz="1050" b="0" strike="noStrike" spc="-1">
            <a:latin typeface="Times New Roman"/>
          </a:endParaRPr>
        </a:p>
        <a:p>
          <a:pPr>
            <a:lnSpc>
              <a:spcPct val="100000"/>
            </a:lnSpc>
            <a:spcBef>
              <a:spcPts val="601"/>
            </a:spcBef>
          </a:pPr>
          <a:r>
            <a:rPr lang="en-GB" sz="900" i="1">
              <a:solidFill>
                <a:srgbClr val="000000"/>
              </a:solidFill>
              <a:effectLst/>
              <a:latin typeface="Verdana" panose="020B0604030504040204" pitchFamily="34" charset="0"/>
              <a:ea typeface="Times New Roman" panose="02020603050405020304" pitchFamily="18" charset="0"/>
              <a:cs typeface="Verdana" panose="020B0604030504040204" pitchFamily="34" charset="0"/>
            </a:rPr>
            <a:t>The application documents shall be submitted </a:t>
          </a:r>
          <a:r>
            <a:rPr lang="en-GB" sz="900" b="1" i="1">
              <a:solidFill>
                <a:srgbClr val="000000"/>
              </a:solidFill>
              <a:effectLst/>
              <a:latin typeface="Verdana" panose="020B0604030504040204" pitchFamily="34" charset="0"/>
              <a:ea typeface="Times New Roman" panose="02020603050405020304" pitchFamily="18" charset="0"/>
              <a:cs typeface="Verdana" panose="020B0604030504040204" pitchFamily="34" charset="0"/>
            </a:rPr>
            <a:t>electronically, </a:t>
          </a:r>
          <a:r>
            <a:rPr lang="en-GB" sz="900" i="1">
              <a:solidFill>
                <a:srgbClr val="000000"/>
              </a:solidFill>
              <a:effectLst/>
              <a:latin typeface="Verdana" panose="020B0604030504040204" pitchFamily="34" charset="0"/>
              <a:ea typeface="Times New Roman" panose="02020603050405020304" pitchFamily="18" charset="0"/>
              <a:cs typeface="Verdana" panose="020B0604030504040204" pitchFamily="34" charset="0"/>
            </a:rPr>
            <a:t>in one electronic mail</a:t>
          </a:r>
          <a:r>
            <a:rPr lang="en-GB" sz="900" b="1" i="1">
              <a:solidFill>
                <a:srgbClr val="000000"/>
              </a:solidFill>
              <a:effectLst/>
              <a:latin typeface="Verdana" panose="020B0604030504040204" pitchFamily="34" charset="0"/>
              <a:ea typeface="Times New Roman" panose="02020603050405020304" pitchFamily="18" charset="0"/>
              <a:cs typeface="Verdana" panose="020B0604030504040204" pitchFamily="34" charset="0"/>
            </a:rPr>
            <a:t> </a:t>
          </a:r>
          <a:r>
            <a:rPr lang="en-GB" sz="900" i="1">
              <a:solidFill>
                <a:srgbClr val="000000"/>
              </a:solidFill>
              <a:effectLst/>
              <a:latin typeface="Verdana" panose="020B0604030504040204" pitchFamily="34" charset="0"/>
              <a:ea typeface="Times New Roman" panose="02020603050405020304" pitchFamily="18" charset="0"/>
              <a:cs typeface="Verdana" panose="020B0604030504040204" pitchFamily="34" charset="0"/>
            </a:rPr>
            <a:t>(if technically possible)</a:t>
          </a:r>
          <a:r>
            <a:rPr lang="en-GB" sz="900" b="1" i="1">
              <a:solidFill>
                <a:srgbClr val="000000"/>
              </a:solidFill>
              <a:effectLst/>
              <a:latin typeface="Verdana" panose="020B0604030504040204" pitchFamily="34" charset="0"/>
              <a:ea typeface="Times New Roman" panose="02020603050405020304" pitchFamily="18" charset="0"/>
              <a:cs typeface="Verdana" panose="020B0604030504040204" pitchFamily="34" charset="0"/>
            </a:rPr>
            <a:t> </a:t>
          </a:r>
          <a:r>
            <a:rPr lang="en-GB" sz="900" i="1">
              <a:solidFill>
                <a:srgbClr val="000000"/>
              </a:solidFill>
              <a:effectLst/>
              <a:latin typeface="Verdana" panose="020B0604030504040204" pitchFamily="34" charset="0"/>
              <a:ea typeface="Times New Roman" panose="02020603050405020304" pitchFamily="18" charset="0"/>
              <a:cs typeface="Verdana" panose="020B0604030504040204" pitchFamily="34" charset="0"/>
            </a:rPr>
            <a:t>to the official e-mail of the Programme </a:t>
          </a:r>
          <a:r>
            <a:rPr lang="en-GB" sz="900" i="1" u="sng">
              <a:solidFill>
                <a:srgbClr val="0000FF"/>
              </a:solidFill>
              <a:effectLst/>
              <a:latin typeface="Verdana" panose="020B0604030504040204" pitchFamily="34" charset="0"/>
              <a:ea typeface="Times New Roman" panose="02020603050405020304" pitchFamily="18" charset="0"/>
              <a:cs typeface="Verdana" panose="020B0604030504040204" pitchFamily="34" charset="0"/>
              <a:hlinkClick xmlns:r="http://schemas.openxmlformats.org/officeDocument/2006/relationships" r:id="">
                <a:extLst>
                  <a:ext uri="{A12FA001-AC4F-418D-AE19-62706E023703}">
                    <ahyp:hlinkClr xmlns:ahyp="http://schemas.microsoft.com/office/drawing/2018/hyperlinkcolor" val="tx"/>
                  </a:ext>
                </a:extLst>
              </a:hlinkClick>
            </a:rPr>
            <a:t>external-lv-cbc@varam.gov.lv</a:t>
          </a:r>
          <a:r>
            <a:rPr lang="en-GB" sz="900" i="1">
              <a:solidFill>
                <a:srgbClr val="000000"/>
              </a:solidFill>
              <a:effectLst/>
              <a:latin typeface="Verdana" panose="020B0604030504040204" pitchFamily="34" charset="0"/>
              <a:ea typeface="Times New Roman" panose="02020603050405020304" pitchFamily="18" charset="0"/>
              <a:cs typeface="Verdana" panose="020B0604030504040204" pitchFamily="34" charset="0"/>
            </a:rPr>
            <a:t>.</a:t>
          </a:r>
          <a:r>
            <a:rPr lang="lv-LV" sz="900" i="1">
              <a:solidFill>
                <a:srgbClr val="000000"/>
              </a:solidFill>
              <a:effectLst/>
              <a:latin typeface="Verdana" panose="020B0604030504040204" pitchFamily="34" charset="0"/>
              <a:ea typeface="Times New Roman" panose="02020603050405020304" pitchFamily="18" charset="0"/>
              <a:cs typeface="Verdana" panose="020B0604030504040204" pitchFamily="34" charset="0"/>
            </a:rPr>
            <a:t> </a:t>
          </a:r>
        </a:p>
        <a:p>
          <a:pPr>
            <a:lnSpc>
              <a:spcPct val="100000"/>
            </a:lnSpc>
            <a:spcBef>
              <a:spcPts val="601"/>
            </a:spcBef>
          </a:pPr>
          <a:r>
            <a:rPr lang="en-GB" sz="900" i="1">
              <a:effectLst/>
              <a:latin typeface="Verdana" panose="020B0604030504040204" pitchFamily="34" charset="0"/>
              <a:ea typeface="Times New Roman" panose="02020603050405020304" pitchFamily="18" charset="0"/>
              <a:cs typeface="Times New Roman" panose="02020603050405020304" pitchFamily="18" charset="0"/>
            </a:rPr>
            <a:t>The subject of the electronic mail</a:t>
          </a:r>
          <a:r>
            <a:rPr lang="lv-LV" sz="900" i="1">
              <a:effectLst/>
              <a:latin typeface="Verdana" panose="020B0604030504040204" pitchFamily="34" charset="0"/>
              <a:ea typeface="Times New Roman" panose="02020603050405020304" pitchFamily="18" charset="0"/>
              <a:cs typeface="Times New Roman" panose="02020603050405020304" pitchFamily="18" charset="0"/>
            </a:rPr>
            <a:t>: </a:t>
          </a:r>
          <a:r>
            <a:rPr lang="en-GB" sz="900" i="1">
              <a:effectLst/>
              <a:latin typeface="Verdana" panose="020B0604030504040204" pitchFamily="34" charset="0"/>
              <a:ea typeface="Times New Roman" panose="02020603050405020304" pitchFamily="18" charset="0"/>
              <a:cs typeface="Times New Roman" panose="02020603050405020304" pitchFamily="18" charset="0"/>
            </a:rPr>
            <a:t>“</a:t>
          </a:r>
          <a:r>
            <a:rPr lang="en-GB" sz="900" i="1" u="sng">
              <a:effectLst/>
              <a:latin typeface="Verdana" panose="020B0604030504040204" pitchFamily="34" charset="0"/>
              <a:ea typeface="Times New Roman" panose="02020603050405020304" pitchFamily="18" charset="0"/>
              <a:cs typeface="Times New Roman" panose="02020603050405020304" pitchFamily="18" charset="0"/>
            </a:rPr>
            <a:t>Application for CBC Programme 2014-2020. Third call for proposals for capitalisation and result reinforcement: application form &lt;project acronym&gt;”.</a:t>
          </a:r>
          <a:endParaRPr lang="lv-LV" sz="900" b="0" i="1" u="sng" strike="noStrike" spc="-1">
            <a:solidFill>
              <a:srgbClr val="000000"/>
            </a:solidFill>
            <a:latin typeface="Verdana"/>
            <a:ea typeface="Verdana"/>
          </a:endParaRPr>
        </a:p>
        <a:p>
          <a:pPr>
            <a:lnSpc>
              <a:spcPct val="100000"/>
            </a:lnSpc>
            <a:spcBef>
              <a:spcPts val="601"/>
            </a:spcBef>
          </a:pPr>
          <a:r>
            <a:rPr lang="en-GB" sz="900" i="1">
              <a:effectLst/>
              <a:latin typeface="Verdana" panose="020B0604030504040204" pitchFamily="34" charset="0"/>
              <a:ea typeface="Times New Roman" panose="02020603050405020304" pitchFamily="18" charset="0"/>
              <a:cs typeface="Times New Roman" panose="02020603050405020304" pitchFamily="18" charset="0"/>
            </a:rPr>
            <a:t>Each document shall be signed </a:t>
          </a:r>
          <a:r>
            <a:rPr lang="en-GB" sz="900" b="1" i="1">
              <a:solidFill>
                <a:srgbClr val="000000"/>
              </a:solidFill>
              <a:effectLst/>
              <a:latin typeface="Verdana" panose="020B0604030504040204" pitchFamily="34" charset="0"/>
              <a:ea typeface="Times New Roman" panose="02020603050405020304" pitchFamily="18" charset="0"/>
              <a:cs typeface="Verdana" panose="020B0604030504040204" pitchFamily="34" charset="0"/>
            </a:rPr>
            <a:t>with secure electronic signature</a:t>
          </a:r>
          <a:r>
            <a:rPr lang="en-GB" sz="900" i="1">
              <a:solidFill>
                <a:srgbClr val="000000"/>
              </a:solidFill>
              <a:effectLst/>
              <a:latin typeface="Verdana" panose="020B0604030504040204" pitchFamily="34" charset="0"/>
              <a:ea typeface="Times New Roman" panose="02020603050405020304" pitchFamily="18" charset="0"/>
              <a:cs typeface="Verdana" panose="020B0604030504040204" pitchFamily="34" charset="0"/>
            </a:rPr>
            <a:t> by authorised person, </a:t>
          </a:r>
          <a:r>
            <a:rPr lang="en-GB" sz="900" i="1">
              <a:effectLst/>
              <a:latin typeface="Verdana" panose="020B0604030504040204" pitchFamily="34" charset="0"/>
              <a:ea typeface="Times New Roman" panose="02020603050405020304" pitchFamily="18" charset="0"/>
              <a:cs typeface="Times New Roman" panose="02020603050405020304" pitchFamily="18" charset="0"/>
            </a:rPr>
            <a:t>having the right to making such decisions</a:t>
          </a:r>
          <a:endParaRPr lang="lv-LV" sz="900" b="0" i="1" strike="noStrike" spc="-1">
            <a:solidFill>
              <a:srgbClr val="000000"/>
            </a:solidFill>
            <a:latin typeface="Verdana"/>
            <a:ea typeface="Verdana"/>
          </a:endParaRPr>
        </a:p>
        <a:p>
          <a:pPr>
            <a:lnSpc>
              <a:spcPct val="100000"/>
            </a:lnSpc>
            <a:spcBef>
              <a:spcPts val="601"/>
            </a:spcBef>
          </a:pPr>
          <a:r>
            <a:rPr lang="en-GB" sz="900" i="1">
              <a:effectLst/>
              <a:latin typeface="Verdana" panose="020B0604030504040204" pitchFamily="34" charset="0"/>
              <a:ea typeface="Times New Roman" panose="02020603050405020304" pitchFamily="18" charset="0"/>
              <a:cs typeface="Times New Roman" panose="02020603050405020304" pitchFamily="18" charset="0"/>
            </a:rPr>
            <a:t>The deadline for submission of the full applications for applicants of the </a:t>
          </a:r>
          <a:r>
            <a:rPr lang="en-US" sz="900" i="1">
              <a:effectLst/>
              <a:latin typeface="Verdana" panose="020B0604030504040204" pitchFamily="34" charset="0"/>
              <a:ea typeface="Times New Roman" panose="02020603050405020304" pitchFamily="18" charset="0"/>
              <a:cs typeface="Times New Roman" panose="02020603050405020304" pitchFamily="18" charset="0"/>
            </a:rPr>
            <a:t>3</a:t>
          </a:r>
          <a:r>
            <a:rPr lang="en-US" sz="900" i="1" baseline="30000">
              <a:effectLst/>
              <a:latin typeface="Verdana" panose="020B0604030504040204" pitchFamily="34" charset="0"/>
              <a:ea typeface="Times New Roman" panose="02020603050405020304" pitchFamily="18" charset="0"/>
              <a:cs typeface="Times New Roman" panose="02020603050405020304" pitchFamily="18" charset="0"/>
            </a:rPr>
            <a:t>rd</a:t>
          </a:r>
          <a:r>
            <a:rPr lang="en-US" sz="900" i="1">
              <a:effectLst/>
              <a:latin typeface="Verdana" panose="020B0604030504040204" pitchFamily="34" charset="0"/>
              <a:ea typeface="Times New Roman" panose="02020603050405020304" pitchFamily="18" charset="0"/>
              <a:cs typeface="Times New Roman" panose="02020603050405020304" pitchFamily="18" charset="0"/>
            </a:rPr>
            <a:t> call for proposals for capitalisation and result reinforcement </a:t>
          </a:r>
          <a:r>
            <a:rPr lang="en-GB" sz="900" i="1">
              <a:effectLst/>
              <a:latin typeface="Verdana" panose="020B0604030504040204" pitchFamily="34" charset="0"/>
              <a:ea typeface="Times New Roman" panose="02020603050405020304" pitchFamily="18" charset="0"/>
              <a:cs typeface="Times New Roman" panose="02020603050405020304" pitchFamily="18" charset="0"/>
            </a:rPr>
            <a:t>is </a:t>
          </a:r>
          <a:r>
            <a:rPr lang="en-GB" sz="900" b="1" i="1" u="sng">
              <a:effectLst/>
              <a:latin typeface="Verdana" panose="020B0604030504040204" pitchFamily="34" charset="0"/>
              <a:ea typeface="Times New Roman" panose="02020603050405020304" pitchFamily="18" charset="0"/>
              <a:cs typeface="Times New Roman" panose="02020603050405020304" pitchFamily="18" charset="0"/>
            </a:rPr>
            <a:t>31 January 2023 (not later than at 23:59 Latvian local time). </a:t>
          </a:r>
          <a:endParaRPr lang="lv-LV" sz="900" b="1" i="1" u="sng">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00000"/>
            </a:lnSpc>
            <a:spcBef>
              <a:spcPts val="601"/>
            </a:spcBef>
          </a:pPr>
          <a:r>
            <a:rPr lang="lv-LV" sz="900" b="1" i="1" strike="noStrike" spc="-1">
              <a:solidFill>
                <a:srgbClr val="000000"/>
              </a:solidFill>
              <a:latin typeface="Verdana"/>
              <a:ea typeface="Verdana"/>
            </a:rPr>
            <a:t>Legend</a:t>
          </a:r>
        </a:p>
        <a:p>
          <a:pPr>
            <a:lnSpc>
              <a:spcPct val="100000"/>
            </a:lnSpc>
            <a:spcBef>
              <a:spcPts val="601"/>
            </a:spcBef>
          </a:pPr>
          <a:endParaRPr lang="lv-LV" sz="900" b="0" strike="noStrike" spc="-1">
            <a:latin typeface="Times New Roman"/>
          </a:endParaRPr>
        </a:p>
        <a:p>
          <a:pPr>
            <a:lnSpc>
              <a:spcPct val="100000"/>
            </a:lnSpc>
            <a:spcBef>
              <a:spcPts val="601"/>
            </a:spcBef>
          </a:pPr>
          <a:endParaRPr lang="lv-LV" sz="900" b="0" strike="noStrike" spc="-1">
            <a:latin typeface="Times New Roman"/>
          </a:endParaRPr>
        </a:p>
        <a:p>
          <a:pPr>
            <a:lnSpc>
              <a:spcPct val="100000"/>
            </a:lnSpc>
            <a:spcBef>
              <a:spcPts val="601"/>
            </a:spcBef>
          </a:pPr>
          <a:endParaRPr lang="lv-LV" sz="900" b="0" strike="noStrike" spc="-1">
            <a:latin typeface="Times New Roman"/>
          </a:endParaRPr>
        </a:p>
        <a:p>
          <a:pPr>
            <a:lnSpc>
              <a:spcPct val="100000"/>
            </a:lnSpc>
            <a:spcBef>
              <a:spcPts val="601"/>
            </a:spcBef>
          </a:pPr>
          <a:endParaRPr lang="lv-LV" sz="900" b="0" strike="noStrike" spc="-1">
            <a:latin typeface="Times New Roman"/>
          </a:endParaRPr>
        </a:p>
        <a:p>
          <a:pPr>
            <a:lnSpc>
              <a:spcPct val="100000"/>
            </a:lnSpc>
            <a:spcBef>
              <a:spcPts val="601"/>
            </a:spcBef>
          </a:pPr>
          <a:r>
            <a:rPr lang="lv-LV" sz="900" b="0" i="1" strike="noStrike" spc="-1">
              <a:solidFill>
                <a:srgbClr val="000000"/>
              </a:solidFill>
              <a:latin typeface="Verdana"/>
              <a:ea typeface="Verdana"/>
            </a:rPr>
            <a:t>  </a:t>
          </a:r>
          <a:endParaRPr lang="lv-LV" sz="900" b="0" strike="noStrike" spc="-1">
            <a:latin typeface="Times New Roman"/>
          </a:endParaRPr>
        </a:p>
      </xdr:txBody>
    </xdr:sp>
    <xdr:clientData/>
  </xdr:twoCellAnchor>
  <xdr:twoCellAnchor editAs="absolute">
    <xdr:from>
      <xdr:col>10</xdr:col>
      <xdr:colOff>183091</xdr:colOff>
      <xdr:row>32</xdr:row>
      <xdr:rowOff>9879</xdr:rowOff>
    </xdr:from>
    <xdr:to>
      <xdr:col>14</xdr:col>
      <xdr:colOff>182371</xdr:colOff>
      <xdr:row>42</xdr:row>
      <xdr:rowOff>10584</xdr:rowOff>
    </xdr:to>
    <xdr:pic>
      <xdr:nvPicPr>
        <xdr:cNvPr id="5" name="Picture 19">
          <a:extLst>
            <a:ext uri="{FF2B5EF4-FFF2-40B4-BE49-F238E27FC236}">
              <a16:creationId xmlns:a16="http://schemas.microsoft.com/office/drawing/2014/main" id="{ED8EDCB7-B704-4552-8890-48A6F3D29844}"/>
            </a:ext>
          </a:extLst>
        </xdr:cNvPr>
        <xdr:cNvPicPr/>
      </xdr:nvPicPr>
      <xdr:blipFill>
        <a:blip xmlns:r="http://schemas.openxmlformats.org/officeDocument/2006/relationships" r:embed="rId1" cstate="print"/>
        <a:srcRect r="2852" b="17544"/>
        <a:stretch/>
      </xdr:blipFill>
      <xdr:spPr>
        <a:xfrm>
          <a:off x="7422091" y="6455129"/>
          <a:ext cx="2539280" cy="1736372"/>
        </a:xfrm>
        <a:prstGeom prst="rect">
          <a:avLst/>
        </a:prstGeom>
        <a:ln>
          <a:noFill/>
        </a:ln>
      </xdr:spPr>
    </xdr:pic>
    <xdr:clientData/>
  </xdr:twoCellAnchor>
  <xdr:twoCellAnchor editAs="oneCell">
    <xdr:from>
      <xdr:col>10</xdr:col>
      <xdr:colOff>116416</xdr:colOff>
      <xdr:row>43</xdr:row>
      <xdr:rowOff>116416</xdr:rowOff>
    </xdr:from>
    <xdr:to>
      <xdr:col>14</xdr:col>
      <xdr:colOff>458776</xdr:colOff>
      <xdr:row>64</xdr:row>
      <xdr:rowOff>174161</xdr:rowOff>
    </xdr:to>
    <xdr:sp macro="" textlink="">
      <xdr:nvSpPr>
        <xdr:cNvPr id="7" name="CustomShape 1">
          <a:extLst>
            <a:ext uri="{FF2B5EF4-FFF2-40B4-BE49-F238E27FC236}">
              <a16:creationId xmlns:a16="http://schemas.microsoft.com/office/drawing/2014/main" id="{AF68E97E-A9A1-48DA-BD30-7F4F035B4B1F}"/>
            </a:ext>
          </a:extLst>
        </xdr:cNvPr>
        <xdr:cNvSpPr/>
      </xdr:nvSpPr>
      <xdr:spPr>
        <a:xfrm>
          <a:off x="7334249" y="8371416"/>
          <a:ext cx="2910583" cy="399474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nchor="ctr"/>
        <a:lstStyle/>
        <a:p>
          <a:pPr>
            <a:lnSpc>
              <a:spcPct val="100000"/>
            </a:lnSpc>
            <a:spcBef>
              <a:spcPts val="601"/>
            </a:spcBef>
          </a:pPr>
          <a:endParaRPr lang="lv-LV" sz="900" b="1" i="1" strike="noStrike" spc="-1">
            <a:solidFill>
              <a:srgbClr val="000000"/>
            </a:solidFill>
            <a:latin typeface="Verdana"/>
            <a:ea typeface="Verdana"/>
          </a:endParaRPr>
        </a:p>
        <a:p>
          <a:pPr>
            <a:lnSpc>
              <a:spcPct val="100000"/>
            </a:lnSpc>
            <a:spcBef>
              <a:spcPts val="601"/>
            </a:spcBef>
          </a:pPr>
          <a:r>
            <a:rPr lang="lv-LV" sz="900" b="1" i="1" strike="noStrike" spc="-1">
              <a:solidFill>
                <a:srgbClr val="000000"/>
              </a:solidFill>
              <a:latin typeface="Verdana"/>
              <a:ea typeface="Verdana"/>
            </a:rPr>
            <a:t>Input of information into the fields</a:t>
          </a:r>
          <a:endParaRPr lang="lv-LV" sz="900" b="0" strike="noStrike" spc="-1">
            <a:latin typeface="Times New Roman"/>
          </a:endParaRPr>
        </a:p>
        <a:p>
          <a:pPr>
            <a:lnSpc>
              <a:spcPct val="100000"/>
            </a:lnSpc>
            <a:spcBef>
              <a:spcPts val="601"/>
            </a:spcBef>
          </a:pPr>
          <a:r>
            <a:rPr lang="lv-LV" sz="900" b="0" i="1" strike="noStrike" spc="-1">
              <a:solidFill>
                <a:srgbClr val="000000"/>
              </a:solidFill>
              <a:latin typeface="Verdana"/>
              <a:ea typeface="Verdana"/>
            </a:rPr>
            <a:t>Fields where information must be filled in by applicants have limits for the maximum text that can be provided. Please respect the set limits. Information exceeding this limit will not be visible in the printout and therefore cannot be taken into account when assessing the project. </a:t>
          </a:r>
          <a:endParaRPr lang="lv-LV" sz="900" b="0" strike="noStrike" spc="-1">
            <a:latin typeface="Times New Roman"/>
          </a:endParaRPr>
        </a:p>
        <a:p>
          <a:pPr>
            <a:lnSpc>
              <a:spcPct val="100000"/>
            </a:lnSpc>
            <a:spcBef>
              <a:spcPts val="601"/>
            </a:spcBef>
          </a:pPr>
          <a:r>
            <a:rPr lang="lv-LV" sz="900" b="1" i="1" strike="noStrike" spc="-1">
              <a:solidFill>
                <a:srgbClr val="000000"/>
              </a:solidFill>
              <a:latin typeface="Verdana"/>
              <a:ea typeface="Verdana"/>
            </a:rPr>
            <a:t>Instructions for filling the application form</a:t>
          </a:r>
          <a:endParaRPr lang="lv-LV" sz="900" b="0" strike="noStrike" spc="-1">
            <a:latin typeface="Times New Roman"/>
          </a:endParaRPr>
        </a:p>
        <a:p>
          <a:pPr>
            <a:lnSpc>
              <a:spcPct val="100000"/>
            </a:lnSpc>
            <a:spcBef>
              <a:spcPts val="601"/>
            </a:spcBef>
          </a:pPr>
          <a:r>
            <a:rPr lang="lv-LV" sz="900" b="0" i="1" strike="noStrike" spc="-1">
              <a:solidFill>
                <a:srgbClr val="000000"/>
              </a:solidFill>
              <a:latin typeface="Verdana"/>
              <a:ea typeface="Verdana"/>
            </a:rPr>
            <a:t>Certain information will be automatically transferred to the several fields of the application form after details are entered in other fields. Formulas for automatic calculations of e.g. budget information and financial contributions have also been added to the relevant fields. Fields containing pre-defined links and formulas are marked in the application form (see Legend) and cannot be changed or edited.</a:t>
          </a:r>
          <a:endParaRPr lang="lv-LV" sz="900" b="0" strike="noStrike" spc="-1">
            <a:latin typeface="Times New Roman"/>
          </a:endParaRPr>
        </a:p>
        <a:p>
          <a:pPr>
            <a:lnSpc>
              <a:spcPct val="100000"/>
            </a:lnSpc>
          </a:pPr>
          <a:r>
            <a:rPr lang="lv-LV" sz="900" b="0" i="1" strike="noStrike" spc="-1">
              <a:solidFill>
                <a:srgbClr val="000000"/>
              </a:solidFill>
              <a:latin typeface="Verdana"/>
              <a:ea typeface="Verdana"/>
            </a:rPr>
            <a:t>Certain questions in the application form must be answered by marking a tick-box. When clicking on the box, an arrow will appear. Please click on the arrow and select the option provided in the drop-down field, which will appear on the screen. </a:t>
          </a:r>
          <a:endParaRPr lang="lv-LV" sz="900" b="0" strike="noStrike" spc="-1">
            <a:latin typeface="Times New Roman"/>
          </a:endParaRPr>
        </a:p>
        <a:p>
          <a:pPr>
            <a:lnSpc>
              <a:spcPct val="100000"/>
            </a:lnSpc>
          </a:pPr>
          <a:endParaRPr lang="lv-LV" sz="900" b="0" strike="noStrike" spc="-1">
            <a:latin typeface="Times New Roman"/>
          </a:endParaRPr>
        </a:p>
      </xdr:txBody>
    </xdr:sp>
    <xdr:clientData/>
  </xdr:twoCellAnchor>
  <xdr:twoCellAnchor editAs="oneCell">
    <xdr:from>
      <xdr:col>10</xdr:col>
      <xdr:colOff>130527</xdr:colOff>
      <xdr:row>64</xdr:row>
      <xdr:rowOff>127000</xdr:rowOff>
    </xdr:from>
    <xdr:to>
      <xdr:col>14</xdr:col>
      <xdr:colOff>314062</xdr:colOff>
      <xdr:row>73</xdr:row>
      <xdr:rowOff>155085</xdr:rowOff>
    </xdr:to>
    <xdr:sp macro="" textlink="">
      <xdr:nvSpPr>
        <xdr:cNvPr id="8" name="CustomShape 1">
          <a:extLst>
            <a:ext uri="{FF2B5EF4-FFF2-40B4-BE49-F238E27FC236}">
              <a16:creationId xmlns:a16="http://schemas.microsoft.com/office/drawing/2014/main" id="{C7F0DF74-2FFA-4992-A8F8-ABDA972142AE}"/>
            </a:ext>
          </a:extLst>
        </xdr:cNvPr>
        <xdr:cNvSpPr/>
      </xdr:nvSpPr>
      <xdr:spPr>
        <a:xfrm>
          <a:off x="7348360" y="12319000"/>
          <a:ext cx="2751758" cy="161558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endParaRPr lang="lv-LV" sz="900" b="0" strike="noStrike" spc="-1">
            <a:latin typeface="Times New Roman"/>
          </a:endParaRPr>
        </a:p>
        <a:p>
          <a:pPr>
            <a:lnSpc>
              <a:spcPct val="100000"/>
            </a:lnSpc>
          </a:pPr>
          <a:r>
            <a:rPr lang="lv-LV" sz="900" b="1" i="1" strike="noStrike" spc="-1">
              <a:solidFill>
                <a:srgbClr val="000000"/>
              </a:solidFill>
              <a:latin typeface="Verdana"/>
              <a:ea typeface="Verdana"/>
            </a:rPr>
            <a:t>Title of the project. Short title of the project (acronym). Thematic objective and priority. Total duration of the project. Total project budget, EUR.  </a:t>
          </a:r>
          <a:r>
            <a:rPr lang="lv-LV" sz="900" b="0" i="1" strike="noStrike" spc="-1">
              <a:solidFill>
                <a:srgbClr val="000000"/>
              </a:solidFill>
              <a:latin typeface="Verdana"/>
              <a:ea typeface="Verdana"/>
            </a:rPr>
            <a:t>These fields are filled in automatically after the worksheets II and XIII are completed.</a:t>
          </a:r>
          <a:endParaRPr lang="lv-LV" sz="900" b="0" strike="noStrike" spc="-1">
            <a:latin typeface="Times New Roman"/>
          </a:endParaRPr>
        </a:p>
        <a:p>
          <a:pPr>
            <a:lnSpc>
              <a:spcPct val="100000"/>
            </a:lnSpc>
          </a:pPr>
          <a:r>
            <a:rPr lang="lv-LV" sz="900" b="1" i="1" strike="noStrike" spc="-1">
              <a:solidFill>
                <a:srgbClr val="000000"/>
              </a:solidFill>
              <a:latin typeface="Verdana"/>
              <a:ea typeface="Verdana"/>
            </a:rPr>
            <a:t> </a:t>
          </a:r>
          <a:endParaRPr lang="lv-LV" sz="900" b="0" strike="noStrike" spc="-1">
            <a:latin typeface="Times New Roman"/>
          </a:endParaRPr>
        </a:p>
      </xdr:txBody>
    </xdr:sp>
    <xdr:clientData/>
  </xdr:twoCellAnchor>
  <xdr:twoCellAnchor editAs="oneCell">
    <xdr:from>
      <xdr:col>3</xdr:col>
      <xdr:colOff>204611</xdr:colOff>
      <xdr:row>2</xdr:row>
      <xdr:rowOff>119944</xdr:rowOff>
    </xdr:from>
    <xdr:to>
      <xdr:col>5</xdr:col>
      <xdr:colOff>750711</xdr:colOff>
      <xdr:row>15</xdr:row>
      <xdr:rowOff>207433</xdr:rowOff>
    </xdr:to>
    <xdr:pic>
      <xdr:nvPicPr>
        <xdr:cNvPr id="9" name="Picture 8">
          <a:extLst>
            <a:ext uri="{FF2B5EF4-FFF2-40B4-BE49-F238E27FC236}">
              <a16:creationId xmlns:a16="http://schemas.microsoft.com/office/drawing/2014/main" id="{8B4A0A59-0293-41D6-A4DA-D241F35250C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4222" y="472722"/>
          <a:ext cx="2324100" cy="2387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50725</xdr:colOff>
      <xdr:row>1</xdr:row>
      <xdr:rowOff>104775</xdr:rowOff>
    </xdr:from>
    <xdr:to>
      <xdr:col>20</xdr:col>
      <xdr:colOff>377825</xdr:colOff>
      <xdr:row>11</xdr:row>
      <xdr:rowOff>66675</xdr:rowOff>
    </xdr:to>
    <xdr:sp macro="" textlink="">
      <xdr:nvSpPr>
        <xdr:cNvPr id="2" name="CustomShape 1">
          <a:extLst>
            <a:ext uri="{FF2B5EF4-FFF2-40B4-BE49-F238E27FC236}">
              <a16:creationId xmlns:a16="http://schemas.microsoft.com/office/drawing/2014/main" id="{3716977F-467D-4D1B-ABFD-79847AA3F48D}"/>
            </a:ext>
          </a:extLst>
        </xdr:cNvPr>
        <xdr:cNvSpPr/>
      </xdr:nvSpPr>
      <xdr:spPr>
        <a:xfrm>
          <a:off x="8423200" y="228600"/>
          <a:ext cx="2879800" cy="156210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0" i="1" strike="noStrike" spc="-1">
              <a:solidFill>
                <a:srgbClr val="000000"/>
              </a:solidFill>
              <a:latin typeface="Verdana"/>
              <a:ea typeface="Verdana"/>
            </a:rPr>
            <a:t>Overall information on the project partners. Fill in details of partner, indicating the information requested in each particular field.</a:t>
          </a:r>
          <a:endParaRPr lang="lv-LV" sz="900" b="0" strike="noStrike" spc="-1">
            <a:latin typeface="Times New Roman"/>
          </a:endParaRPr>
        </a:p>
        <a:p>
          <a:pPr>
            <a:lnSpc>
              <a:spcPct val="100000"/>
            </a:lnSpc>
            <a:spcBef>
              <a:spcPts val="601"/>
            </a:spcBef>
            <a:spcAft>
              <a:spcPts val="601"/>
            </a:spcAft>
          </a:pPr>
          <a:r>
            <a:rPr lang="lv-LV" sz="900" b="0" i="1" strike="noStrike" spc="-1">
              <a:solidFill>
                <a:srgbClr val="000000"/>
              </a:solidFill>
              <a:latin typeface="Verdana"/>
              <a:ea typeface="Verdana"/>
            </a:rPr>
            <a:t>The summary list of partners in the worksheet II of the application form will be automatically filled in once the details of all partners are entered into the following fields.</a:t>
          </a:r>
          <a:endParaRPr lang="lv-LV" sz="900" b="0" strike="noStrike" spc="-1">
            <a:latin typeface="Times New Roman"/>
          </a:endParaRPr>
        </a:p>
        <a:p>
          <a:pPr>
            <a:lnSpc>
              <a:spcPct val="100000"/>
            </a:lnSpc>
          </a:pPr>
          <a:r>
            <a:rPr lang="lv-LV" sz="900" b="1" i="1" strike="noStrike" spc="-1">
              <a:solidFill>
                <a:srgbClr val="000000"/>
              </a:solidFill>
              <a:latin typeface="Verdana"/>
              <a:ea typeface="Verdana"/>
            </a:rPr>
            <a:t>Project applicant (Partner 1)</a:t>
          </a:r>
          <a:r>
            <a:rPr lang="lv-LV" sz="900" b="0" i="1" strike="noStrike" spc="-1">
              <a:solidFill>
                <a:srgbClr val="000000"/>
              </a:solidFill>
              <a:latin typeface="Verdana"/>
              <a:ea typeface="Verdana"/>
            </a:rPr>
            <a:t>.                         </a:t>
          </a:r>
          <a:endParaRPr lang="lv-LV" sz="900" b="0" strike="noStrike" spc="-1">
            <a:latin typeface="Times New Roman"/>
          </a:endParaRPr>
        </a:p>
        <a:p>
          <a:pPr>
            <a:lnSpc>
              <a:spcPct val="100000"/>
            </a:lnSpc>
          </a:pPr>
          <a:endParaRPr lang="lv-LV" sz="900" b="0" strike="noStrike" spc="-1">
            <a:latin typeface="Times New Roman"/>
          </a:endParaRPr>
        </a:p>
      </xdr:txBody>
    </xdr:sp>
    <xdr:clientData/>
  </xdr:twoCellAnchor>
  <xdr:twoCellAnchor editAs="oneCell">
    <xdr:from>
      <xdr:col>16</xdr:col>
      <xdr:colOff>149225</xdr:colOff>
      <xdr:row>56</xdr:row>
      <xdr:rowOff>136390</xdr:rowOff>
    </xdr:from>
    <xdr:to>
      <xdr:col>20</xdr:col>
      <xdr:colOff>361005</xdr:colOff>
      <xdr:row>57</xdr:row>
      <xdr:rowOff>354958</xdr:rowOff>
    </xdr:to>
    <xdr:sp macro="" textlink="">
      <xdr:nvSpPr>
        <xdr:cNvPr id="3" name="CustomShape 1">
          <a:extLst>
            <a:ext uri="{FF2B5EF4-FFF2-40B4-BE49-F238E27FC236}">
              <a16:creationId xmlns:a16="http://schemas.microsoft.com/office/drawing/2014/main" id="{AFB296DD-5CE9-41EB-9CF4-5DF61F88AE43}"/>
            </a:ext>
          </a:extLst>
        </xdr:cNvPr>
        <xdr:cNvSpPr/>
      </xdr:nvSpPr>
      <xdr:spPr>
        <a:xfrm>
          <a:off x="8521700" y="9032740"/>
          <a:ext cx="2764480" cy="418593"/>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Role in project implementation</a:t>
          </a:r>
          <a:r>
            <a:rPr lang="lv-LV" sz="900" b="0" i="1" strike="noStrike" spc="-1">
              <a:solidFill>
                <a:srgbClr val="000000"/>
              </a:solidFill>
              <a:latin typeface="Verdana"/>
              <a:ea typeface="Verdana"/>
            </a:rPr>
            <a:t>. Describe role of the applicant in implementation of the proposed project.</a:t>
          </a:r>
          <a:endParaRPr lang="lv-LV" sz="900" b="0" strike="noStrike" spc="-1">
            <a:latin typeface="Times New Roman"/>
          </a:endParaRPr>
        </a:p>
        <a:p>
          <a:pPr>
            <a:lnSpc>
              <a:spcPct val="100000"/>
            </a:lnSpc>
          </a:pPr>
          <a:endParaRPr lang="lv-LV" sz="900" b="0" strike="noStrike" spc="-1">
            <a:latin typeface="Times New Roman"/>
          </a:endParaRPr>
        </a:p>
      </xdr:txBody>
    </xdr:sp>
    <xdr:clientData/>
  </xdr:twoCellAnchor>
  <xdr:twoCellAnchor editAs="oneCell">
    <xdr:from>
      <xdr:col>16</xdr:col>
      <xdr:colOff>22121</xdr:colOff>
      <xdr:row>11</xdr:row>
      <xdr:rowOff>25491</xdr:rowOff>
    </xdr:from>
    <xdr:to>
      <xdr:col>20</xdr:col>
      <xdr:colOff>231665</xdr:colOff>
      <xdr:row>14</xdr:row>
      <xdr:rowOff>87670</xdr:rowOff>
    </xdr:to>
    <xdr:sp macro="" textlink="">
      <xdr:nvSpPr>
        <xdr:cNvPr id="4" name="CustomShape 1">
          <a:extLst>
            <a:ext uri="{FF2B5EF4-FFF2-40B4-BE49-F238E27FC236}">
              <a16:creationId xmlns:a16="http://schemas.microsoft.com/office/drawing/2014/main" id="{0EEB7D36-D864-4795-8FCA-9C0D131C9685}"/>
            </a:ext>
          </a:extLst>
        </xdr:cNvPr>
        <xdr:cNvSpPr/>
      </xdr:nvSpPr>
      <xdr:spPr>
        <a:xfrm>
          <a:off x="8394596" y="1749516"/>
          <a:ext cx="2762244" cy="662254"/>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Name of the applicant (in national language)</a:t>
          </a:r>
          <a:r>
            <a:rPr lang="lv-LV" sz="900" b="0" i="1" strike="noStrike" spc="-1">
              <a:solidFill>
                <a:srgbClr val="000000"/>
              </a:solidFill>
              <a:latin typeface="Verdana"/>
              <a:ea typeface="Verdana"/>
            </a:rPr>
            <a:t>. Indicate the name of the applicant organisation in national language.</a:t>
          </a:r>
          <a:endParaRPr lang="lv-LV" sz="900" b="0" strike="noStrike" spc="-1">
            <a:latin typeface="Times New Roman"/>
          </a:endParaRPr>
        </a:p>
      </xdr:txBody>
    </xdr:sp>
    <xdr:clientData/>
  </xdr:twoCellAnchor>
  <xdr:twoCellAnchor editAs="oneCell">
    <xdr:from>
      <xdr:col>16</xdr:col>
      <xdr:colOff>69580</xdr:colOff>
      <xdr:row>21</xdr:row>
      <xdr:rowOff>133395</xdr:rowOff>
    </xdr:from>
    <xdr:to>
      <xdr:col>20</xdr:col>
      <xdr:colOff>275010</xdr:colOff>
      <xdr:row>25</xdr:row>
      <xdr:rowOff>17580</xdr:rowOff>
    </xdr:to>
    <xdr:sp macro="" textlink="">
      <xdr:nvSpPr>
        <xdr:cNvPr id="5" name="CustomShape 1">
          <a:extLst>
            <a:ext uri="{FF2B5EF4-FFF2-40B4-BE49-F238E27FC236}">
              <a16:creationId xmlns:a16="http://schemas.microsoft.com/office/drawing/2014/main" id="{BB3995C9-9345-43E0-BD21-E6AC472DA4C7}"/>
            </a:ext>
          </a:extLst>
        </xdr:cNvPr>
        <xdr:cNvSpPr/>
      </xdr:nvSpPr>
      <xdr:spPr>
        <a:xfrm>
          <a:off x="8442055" y="3552870"/>
          <a:ext cx="2758130" cy="53188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Legal status </a:t>
          </a:r>
          <a:r>
            <a:rPr lang="lv-LV" sz="900" b="0" i="1" strike="noStrike" spc="-1">
              <a:solidFill>
                <a:srgbClr val="000000"/>
              </a:solidFill>
              <a:latin typeface="Verdana"/>
              <a:ea typeface="Verdana"/>
            </a:rPr>
            <a:t>- choose the appropriate legal status of the applicant organisation from the drop-down menu.</a:t>
          </a:r>
          <a:endParaRPr lang="lv-LV" sz="900" b="0" strike="noStrike" spc="-1">
            <a:latin typeface="Times New Roman"/>
          </a:endParaRPr>
        </a:p>
      </xdr:txBody>
    </xdr:sp>
    <xdr:clientData/>
  </xdr:twoCellAnchor>
  <xdr:twoCellAnchor editAs="oneCell">
    <xdr:from>
      <xdr:col>16</xdr:col>
      <xdr:colOff>82580</xdr:colOff>
      <xdr:row>26</xdr:row>
      <xdr:rowOff>79330</xdr:rowOff>
    </xdr:from>
    <xdr:to>
      <xdr:col>20</xdr:col>
      <xdr:colOff>294360</xdr:colOff>
      <xdr:row>30</xdr:row>
      <xdr:rowOff>39192</xdr:rowOff>
    </xdr:to>
    <xdr:sp macro="" textlink="">
      <xdr:nvSpPr>
        <xdr:cNvPr id="6" name="CustomShape 1">
          <a:extLst>
            <a:ext uri="{FF2B5EF4-FFF2-40B4-BE49-F238E27FC236}">
              <a16:creationId xmlns:a16="http://schemas.microsoft.com/office/drawing/2014/main" id="{739BACCB-8E2D-46E9-8005-34AC4A0532CF}"/>
            </a:ext>
          </a:extLst>
        </xdr:cNvPr>
        <xdr:cNvSpPr/>
      </xdr:nvSpPr>
      <xdr:spPr>
        <a:xfrm>
          <a:off x="8455055" y="4270330"/>
          <a:ext cx="2764480" cy="607562"/>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Official address </a:t>
          </a:r>
          <a:r>
            <a:rPr lang="lv-LV" sz="900" b="0" i="1" strike="noStrike" spc="-1">
              <a:solidFill>
                <a:srgbClr val="000000"/>
              </a:solidFill>
              <a:latin typeface="Verdana"/>
              <a:ea typeface="Verdana"/>
            </a:rPr>
            <a:t>- indicate official address, e-mail address, telephone number and website of the applicant organisation. </a:t>
          </a:r>
          <a:endParaRPr lang="lv-LV" sz="900" b="0" strike="noStrike" spc="-1">
            <a:latin typeface="Times New Roman"/>
          </a:endParaRPr>
        </a:p>
      </xdr:txBody>
    </xdr:sp>
    <xdr:clientData/>
  </xdr:twoCellAnchor>
  <xdr:twoCellAnchor editAs="oneCell">
    <xdr:from>
      <xdr:col>16</xdr:col>
      <xdr:colOff>44480</xdr:colOff>
      <xdr:row>13</xdr:row>
      <xdr:rowOff>193511</xdr:rowOff>
    </xdr:from>
    <xdr:to>
      <xdr:col>20</xdr:col>
      <xdr:colOff>256260</xdr:colOff>
      <xdr:row>17</xdr:row>
      <xdr:rowOff>9999</xdr:rowOff>
    </xdr:to>
    <xdr:sp macro="" textlink="">
      <xdr:nvSpPr>
        <xdr:cNvPr id="7" name="CustomShape 1">
          <a:extLst>
            <a:ext uri="{FF2B5EF4-FFF2-40B4-BE49-F238E27FC236}">
              <a16:creationId xmlns:a16="http://schemas.microsoft.com/office/drawing/2014/main" id="{8428BD54-1FD7-4CC9-98D9-51E508F81230}"/>
            </a:ext>
          </a:extLst>
        </xdr:cNvPr>
        <xdr:cNvSpPr/>
      </xdr:nvSpPr>
      <xdr:spPr>
        <a:xfrm>
          <a:off x="8416955" y="2317586"/>
          <a:ext cx="2764480" cy="464188"/>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Registration number (or equivalent) </a:t>
          </a:r>
          <a:r>
            <a:rPr lang="lv-LV" sz="900" b="0" i="1" strike="noStrike" spc="-1">
              <a:solidFill>
                <a:srgbClr val="000000"/>
              </a:solidFill>
              <a:latin typeface="Verdana"/>
              <a:ea typeface="Verdana"/>
            </a:rPr>
            <a:t>- indicate registration number of the applicant organisation.</a:t>
          </a:r>
          <a:endParaRPr lang="lv-LV" sz="900" b="0" strike="noStrike" spc="-1">
            <a:latin typeface="Times New Roman"/>
          </a:endParaRPr>
        </a:p>
      </xdr:txBody>
    </xdr:sp>
    <xdr:clientData/>
  </xdr:twoCellAnchor>
  <xdr:twoCellAnchor editAs="oneCell">
    <xdr:from>
      <xdr:col>16</xdr:col>
      <xdr:colOff>50500</xdr:colOff>
      <xdr:row>18</xdr:row>
      <xdr:rowOff>6531</xdr:rowOff>
    </xdr:from>
    <xdr:to>
      <xdr:col>20</xdr:col>
      <xdr:colOff>255930</xdr:colOff>
      <xdr:row>20</xdr:row>
      <xdr:rowOff>182594</xdr:rowOff>
    </xdr:to>
    <xdr:sp macro="" textlink="">
      <xdr:nvSpPr>
        <xdr:cNvPr id="8" name="CustomShape 1">
          <a:extLst>
            <a:ext uri="{FF2B5EF4-FFF2-40B4-BE49-F238E27FC236}">
              <a16:creationId xmlns:a16="http://schemas.microsoft.com/office/drawing/2014/main" id="{A28C8B52-6AFE-406E-95BE-4B0C554117DE}"/>
            </a:ext>
          </a:extLst>
        </xdr:cNvPr>
        <xdr:cNvSpPr/>
      </xdr:nvSpPr>
      <xdr:spPr>
        <a:xfrm>
          <a:off x="8422975" y="2902131"/>
          <a:ext cx="2758130" cy="499913"/>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Place of registration (city, country) </a:t>
          </a:r>
          <a:r>
            <a:rPr lang="lv-LV" sz="900" b="0" i="1" strike="noStrike" spc="-1">
              <a:solidFill>
                <a:srgbClr val="000000"/>
              </a:solidFill>
              <a:latin typeface="Verdana"/>
              <a:ea typeface="Verdana"/>
            </a:rPr>
            <a:t>- indicate place of registration of the applicant organisation.</a:t>
          </a:r>
          <a:endParaRPr lang="lv-LV" sz="900" b="0" strike="noStrike" spc="-1">
            <a:latin typeface="Times New Roman"/>
          </a:endParaRPr>
        </a:p>
      </xdr:txBody>
    </xdr:sp>
    <xdr:clientData/>
  </xdr:twoCellAnchor>
  <xdr:twoCellAnchor editAs="oneCell">
    <xdr:from>
      <xdr:col>16</xdr:col>
      <xdr:colOff>149255</xdr:colOff>
      <xdr:row>62</xdr:row>
      <xdr:rowOff>57211</xdr:rowOff>
    </xdr:from>
    <xdr:to>
      <xdr:col>20</xdr:col>
      <xdr:colOff>361035</xdr:colOff>
      <xdr:row>65</xdr:row>
      <xdr:rowOff>79025</xdr:rowOff>
    </xdr:to>
    <xdr:sp macro="" textlink="">
      <xdr:nvSpPr>
        <xdr:cNvPr id="9" name="CustomShape 1">
          <a:extLst>
            <a:ext uri="{FF2B5EF4-FFF2-40B4-BE49-F238E27FC236}">
              <a16:creationId xmlns:a16="http://schemas.microsoft.com/office/drawing/2014/main" id="{25ABCF93-28A2-46F0-B3A2-D135480349FB}"/>
            </a:ext>
          </a:extLst>
        </xdr:cNvPr>
        <xdr:cNvSpPr/>
      </xdr:nvSpPr>
      <xdr:spPr>
        <a:xfrm>
          <a:off x="8521730" y="11525311"/>
          <a:ext cx="2764480" cy="621889"/>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Applicant's budget in the project</a:t>
          </a:r>
          <a:r>
            <a:rPr lang="lv-LV" sz="900" b="0" i="1" strike="noStrike" spc="-1">
              <a:solidFill>
                <a:srgbClr val="000000"/>
              </a:solidFill>
              <a:latin typeface="Verdana"/>
              <a:ea typeface="Verdana"/>
            </a:rPr>
            <a:t>. Budget table is filled in automatically from the worksheet XIV.</a:t>
          </a:r>
          <a:endParaRPr lang="lv-LV" sz="900" b="0" strike="noStrike" spc="-1">
            <a:latin typeface="Times New Roman"/>
          </a:endParaRPr>
        </a:p>
        <a:p>
          <a:endParaRPr lang="lv-LV" sz="900" b="0" strike="noStrike" spc="-1">
            <a:latin typeface="Times New Roman"/>
          </a:endParaRPr>
        </a:p>
      </xdr:txBody>
    </xdr:sp>
    <xdr:clientData/>
  </xdr:twoCellAnchor>
  <xdr:twoCellAnchor editAs="oneCell">
    <xdr:from>
      <xdr:col>16</xdr:col>
      <xdr:colOff>215900</xdr:colOff>
      <xdr:row>43</xdr:row>
      <xdr:rowOff>57300</xdr:rowOff>
    </xdr:from>
    <xdr:to>
      <xdr:col>20</xdr:col>
      <xdr:colOff>439235</xdr:colOff>
      <xdr:row>53</xdr:row>
      <xdr:rowOff>27932</xdr:rowOff>
    </xdr:to>
    <xdr:sp macro="" textlink="">
      <xdr:nvSpPr>
        <xdr:cNvPr id="10" name="CustomShape 1">
          <a:extLst>
            <a:ext uri="{FF2B5EF4-FFF2-40B4-BE49-F238E27FC236}">
              <a16:creationId xmlns:a16="http://schemas.microsoft.com/office/drawing/2014/main" id="{CB8A614C-F2FE-430E-8715-69F00BE21353}"/>
            </a:ext>
          </a:extLst>
        </xdr:cNvPr>
        <xdr:cNvSpPr/>
      </xdr:nvSpPr>
      <xdr:spPr>
        <a:xfrm>
          <a:off x="8588375" y="6886725"/>
          <a:ext cx="2776035" cy="1589882"/>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Contact details of the applicant for the purpose of this application</a:t>
          </a:r>
          <a:r>
            <a:rPr lang="lv-LV" sz="900" b="0" i="1" strike="noStrike" spc="-1">
              <a:solidFill>
                <a:srgbClr val="000000"/>
              </a:solidFill>
              <a:latin typeface="Verdana"/>
              <a:ea typeface="Verdana"/>
            </a:rPr>
            <a:t>. Fill in the requested information on the person who will be in charge of the full application throughout its submission and verification process. Please note that only this person will be contacted by the Programme implementation bodies, i.e. he/she will receive the correspondence addressed to the applicant</a:t>
          </a:r>
          <a:r>
            <a:rPr lang="lv-LV" sz="1100" b="0" i="1" strike="noStrike" spc="-1">
              <a:solidFill>
                <a:srgbClr val="000000"/>
              </a:solidFill>
              <a:latin typeface="Calibri"/>
              <a:ea typeface="Verdana"/>
            </a:rPr>
            <a:t>.</a:t>
          </a:r>
          <a:endParaRPr lang="lv-LV" sz="1100" b="0" strike="noStrike" spc="-1">
            <a:latin typeface="Times New Roman"/>
          </a:endParaRPr>
        </a:p>
        <a:p>
          <a:pPr>
            <a:lnSpc>
              <a:spcPct val="100000"/>
            </a:lnSpc>
          </a:pPr>
          <a:endParaRPr lang="lv-LV" sz="1100" b="0" strike="noStrike" spc="-1">
            <a:latin typeface="Times New Roman"/>
          </a:endParaRPr>
        </a:p>
      </xdr:txBody>
    </xdr:sp>
    <xdr:clientData/>
  </xdr:twoCellAnchor>
  <xdr:twoCellAnchor editAs="oneCell">
    <xdr:from>
      <xdr:col>16</xdr:col>
      <xdr:colOff>164966</xdr:colOff>
      <xdr:row>71</xdr:row>
      <xdr:rowOff>114376</xdr:rowOff>
    </xdr:from>
    <xdr:to>
      <xdr:col>20</xdr:col>
      <xdr:colOff>374510</xdr:colOff>
      <xdr:row>74</xdr:row>
      <xdr:rowOff>188327</xdr:rowOff>
    </xdr:to>
    <xdr:sp macro="" textlink="">
      <xdr:nvSpPr>
        <xdr:cNvPr id="11" name="CustomShape 1">
          <a:extLst>
            <a:ext uri="{FF2B5EF4-FFF2-40B4-BE49-F238E27FC236}">
              <a16:creationId xmlns:a16="http://schemas.microsoft.com/office/drawing/2014/main" id="{5A7C6414-81DC-42F1-98B3-601AFDA5D367}"/>
            </a:ext>
          </a:extLst>
        </xdr:cNvPr>
        <xdr:cNvSpPr/>
      </xdr:nvSpPr>
      <xdr:spPr>
        <a:xfrm>
          <a:off x="8537441" y="13287451"/>
          <a:ext cx="2762244" cy="674026"/>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Name of the partner (in English)</a:t>
          </a:r>
          <a:r>
            <a:rPr lang="lv-LV" sz="900" b="0" i="1" strike="noStrike" spc="-1">
              <a:solidFill>
                <a:srgbClr val="000000"/>
              </a:solidFill>
              <a:latin typeface="Verdana"/>
              <a:ea typeface="Verdana"/>
            </a:rPr>
            <a:t>.                Indicate the name of the partner 2 in English. </a:t>
          </a:r>
          <a:endParaRPr lang="lv-LV" sz="900" b="0" strike="noStrike" spc="-1">
            <a:latin typeface="Times New Roman"/>
          </a:endParaRPr>
        </a:p>
        <a:p>
          <a:pPr>
            <a:lnSpc>
              <a:spcPct val="100000"/>
            </a:lnSpc>
          </a:pPr>
          <a:endParaRPr lang="lv-LV" sz="900" b="0" strike="noStrike" spc="-1">
            <a:latin typeface="Times New Roman"/>
          </a:endParaRPr>
        </a:p>
      </xdr:txBody>
    </xdr:sp>
    <xdr:clientData/>
  </xdr:twoCellAnchor>
  <xdr:twoCellAnchor editAs="oneCell">
    <xdr:from>
      <xdr:col>16</xdr:col>
      <xdr:colOff>136451</xdr:colOff>
      <xdr:row>77</xdr:row>
      <xdr:rowOff>19080</xdr:rowOff>
    </xdr:from>
    <xdr:to>
      <xdr:col>20</xdr:col>
      <xdr:colOff>345995</xdr:colOff>
      <xdr:row>79</xdr:row>
      <xdr:rowOff>161693</xdr:rowOff>
    </xdr:to>
    <xdr:sp macro="" textlink="">
      <xdr:nvSpPr>
        <xdr:cNvPr id="12" name="CustomShape 1">
          <a:extLst>
            <a:ext uri="{FF2B5EF4-FFF2-40B4-BE49-F238E27FC236}">
              <a16:creationId xmlns:a16="http://schemas.microsoft.com/office/drawing/2014/main" id="{FE8D3125-FD8F-4559-97AD-A37A2BFD69F7}"/>
            </a:ext>
          </a:extLst>
        </xdr:cNvPr>
        <xdr:cNvSpPr/>
      </xdr:nvSpPr>
      <xdr:spPr>
        <a:xfrm>
          <a:off x="8508926" y="14316105"/>
          <a:ext cx="2762244" cy="466463"/>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Name of the partner (in national language)</a:t>
          </a:r>
          <a:r>
            <a:rPr lang="lv-LV" sz="900" b="0" i="1" strike="noStrike" spc="-1">
              <a:solidFill>
                <a:srgbClr val="000000"/>
              </a:solidFill>
              <a:latin typeface="Verdana"/>
              <a:ea typeface="Verdana"/>
            </a:rPr>
            <a:t>. Indicate the name of the partner 2 in national language.</a:t>
          </a:r>
          <a:endParaRPr lang="lv-LV" sz="900" b="0" strike="noStrike" spc="-1">
            <a:latin typeface="Times New Roman"/>
          </a:endParaRPr>
        </a:p>
      </xdr:txBody>
    </xdr:sp>
    <xdr:clientData/>
  </xdr:twoCellAnchor>
  <xdr:twoCellAnchor editAs="oneCell">
    <xdr:from>
      <xdr:col>16</xdr:col>
      <xdr:colOff>111155</xdr:colOff>
      <xdr:row>90</xdr:row>
      <xdr:rowOff>82610</xdr:rowOff>
    </xdr:from>
    <xdr:to>
      <xdr:col>20</xdr:col>
      <xdr:colOff>322935</xdr:colOff>
      <xdr:row>93</xdr:row>
      <xdr:rowOff>104573</xdr:rowOff>
    </xdr:to>
    <xdr:sp macro="" textlink="">
      <xdr:nvSpPr>
        <xdr:cNvPr id="13" name="CustomShape 1">
          <a:extLst>
            <a:ext uri="{FF2B5EF4-FFF2-40B4-BE49-F238E27FC236}">
              <a16:creationId xmlns:a16="http://schemas.microsoft.com/office/drawing/2014/main" id="{AD8B431B-E5E2-4E3A-AC73-18D803196A73}"/>
            </a:ext>
          </a:extLst>
        </xdr:cNvPr>
        <xdr:cNvSpPr/>
      </xdr:nvSpPr>
      <xdr:spPr>
        <a:xfrm>
          <a:off x="8483630" y="16522760"/>
          <a:ext cx="2764480" cy="469638"/>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Legal status </a:t>
          </a:r>
          <a:r>
            <a:rPr lang="lv-LV" sz="900" b="0" i="1" strike="noStrike" spc="-1">
              <a:solidFill>
                <a:srgbClr val="000000"/>
              </a:solidFill>
              <a:latin typeface="Verdana"/>
              <a:ea typeface="Verdana"/>
            </a:rPr>
            <a:t>- choose the appropriate legal status of the partner 2 from the drop-down menu.</a:t>
          </a:r>
          <a:endParaRPr lang="lv-LV" sz="900" b="0" strike="noStrike" spc="-1">
            <a:latin typeface="Times New Roman"/>
          </a:endParaRPr>
        </a:p>
      </xdr:txBody>
    </xdr:sp>
    <xdr:clientData/>
  </xdr:twoCellAnchor>
  <xdr:twoCellAnchor editAs="oneCell">
    <xdr:from>
      <xdr:col>16</xdr:col>
      <xdr:colOff>101600</xdr:colOff>
      <xdr:row>94</xdr:row>
      <xdr:rowOff>117400</xdr:rowOff>
    </xdr:from>
    <xdr:to>
      <xdr:col>20</xdr:col>
      <xdr:colOff>313380</xdr:colOff>
      <xdr:row>96</xdr:row>
      <xdr:rowOff>172465</xdr:rowOff>
    </xdr:to>
    <xdr:sp macro="" textlink="">
      <xdr:nvSpPr>
        <xdr:cNvPr id="14" name="CustomShape 1">
          <a:extLst>
            <a:ext uri="{FF2B5EF4-FFF2-40B4-BE49-F238E27FC236}">
              <a16:creationId xmlns:a16="http://schemas.microsoft.com/office/drawing/2014/main" id="{788B7435-6705-4B60-AD95-E2DCC4B7EE19}"/>
            </a:ext>
          </a:extLst>
        </xdr:cNvPr>
        <xdr:cNvSpPr/>
      </xdr:nvSpPr>
      <xdr:spPr>
        <a:xfrm>
          <a:off x="8474075" y="17129050"/>
          <a:ext cx="2764480" cy="45511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Official address </a:t>
          </a:r>
          <a:r>
            <a:rPr lang="lv-LV" sz="900" b="0" i="1" strike="noStrike" spc="-1">
              <a:solidFill>
                <a:srgbClr val="000000"/>
              </a:solidFill>
              <a:latin typeface="Verdana"/>
              <a:ea typeface="Verdana"/>
            </a:rPr>
            <a:t>- indicate official address, e-mail address, telephone number and website of the partner 2.</a:t>
          </a:r>
          <a:endParaRPr lang="lv-LV" sz="900" b="0" strike="noStrike" spc="-1">
            <a:latin typeface="Times New Roman"/>
          </a:endParaRPr>
        </a:p>
      </xdr:txBody>
    </xdr:sp>
    <xdr:clientData/>
  </xdr:twoCellAnchor>
  <xdr:twoCellAnchor editAs="oneCell">
    <xdr:from>
      <xdr:col>16</xdr:col>
      <xdr:colOff>136225</xdr:colOff>
      <xdr:row>82</xdr:row>
      <xdr:rowOff>47490</xdr:rowOff>
    </xdr:from>
    <xdr:to>
      <xdr:col>20</xdr:col>
      <xdr:colOff>341655</xdr:colOff>
      <xdr:row>85</xdr:row>
      <xdr:rowOff>64234</xdr:rowOff>
    </xdr:to>
    <xdr:sp macro="" textlink="">
      <xdr:nvSpPr>
        <xdr:cNvPr id="15" name="CustomShape 1">
          <a:extLst>
            <a:ext uri="{FF2B5EF4-FFF2-40B4-BE49-F238E27FC236}">
              <a16:creationId xmlns:a16="http://schemas.microsoft.com/office/drawing/2014/main" id="{44666028-B70E-41F5-8D59-2734D190C751}"/>
            </a:ext>
          </a:extLst>
        </xdr:cNvPr>
        <xdr:cNvSpPr/>
      </xdr:nvSpPr>
      <xdr:spPr>
        <a:xfrm>
          <a:off x="8508700" y="15192240"/>
          <a:ext cx="2758130" cy="464419"/>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Registration number (or equivalent) </a:t>
          </a:r>
          <a:r>
            <a:rPr lang="lv-LV" sz="900" b="0" i="1" strike="noStrike" spc="-1">
              <a:solidFill>
                <a:srgbClr val="000000"/>
              </a:solidFill>
              <a:latin typeface="Verdana"/>
              <a:ea typeface="Verdana"/>
            </a:rPr>
            <a:t>- indicate registration number of the partner 2. </a:t>
          </a:r>
          <a:endParaRPr lang="lv-LV" sz="900" b="0" strike="noStrike" spc="-1">
            <a:latin typeface="Times New Roman"/>
          </a:endParaRPr>
        </a:p>
      </xdr:txBody>
    </xdr:sp>
    <xdr:clientData/>
  </xdr:twoCellAnchor>
  <xdr:twoCellAnchor editAs="oneCell">
    <xdr:from>
      <xdr:col>16</xdr:col>
      <xdr:colOff>145750</xdr:colOff>
      <xdr:row>87</xdr:row>
      <xdr:rowOff>28605</xdr:rowOff>
    </xdr:from>
    <xdr:to>
      <xdr:col>20</xdr:col>
      <xdr:colOff>351180</xdr:colOff>
      <xdr:row>90</xdr:row>
      <xdr:rowOff>2368</xdr:rowOff>
    </xdr:to>
    <xdr:sp macro="" textlink="">
      <xdr:nvSpPr>
        <xdr:cNvPr id="16" name="CustomShape 1">
          <a:extLst>
            <a:ext uri="{FF2B5EF4-FFF2-40B4-BE49-F238E27FC236}">
              <a16:creationId xmlns:a16="http://schemas.microsoft.com/office/drawing/2014/main" id="{DDFACBFA-3F80-4BBB-91BD-5C8890E76982}"/>
            </a:ext>
          </a:extLst>
        </xdr:cNvPr>
        <xdr:cNvSpPr/>
      </xdr:nvSpPr>
      <xdr:spPr>
        <a:xfrm>
          <a:off x="8518225" y="15944880"/>
          <a:ext cx="2758130" cy="497638"/>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Place of registration (city, country) </a:t>
          </a:r>
          <a:r>
            <a:rPr lang="lv-LV" sz="900" b="0" i="1" strike="noStrike" spc="-1">
              <a:solidFill>
                <a:srgbClr val="000000"/>
              </a:solidFill>
              <a:latin typeface="Verdana"/>
              <a:ea typeface="Verdana"/>
            </a:rPr>
            <a:t>- indicate place of registration of the partner 2.</a:t>
          </a:r>
          <a:endParaRPr lang="lv-LV" sz="900" b="0" strike="noStrike" spc="-1">
            <a:latin typeface="Times New Roman"/>
          </a:endParaRPr>
        </a:p>
      </xdr:txBody>
    </xdr:sp>
    <xdr:clientData/>
  </xdr:twoCellAnchor>
  <xdr:twoCellAnchor editAs="oneCell">
    <xdr:from>
      <xdr:col>16</xdr:col>
      <xdr:colOff>165056</xdr:colOff>
      <xdr:row>123</xdr:row>
      <xdr:rowOff>161940</xdr:rowOff>
    </xdr:from>
    <xdr:to>
      <xdr:col>20</xdr:col>
      <xdr:colOff>374600</xdr:colOff>
      <xdr:row>124</xdr:row>
      <xdr:rowOff>381640</xdr:rowOff>
    </xdr:to>
    <xdr:sp macro="" textlink="">
      <xdr:nvSpPr>
        <xdr:cNvPr id="17" name="CustomShape 1">
          <a:extLst>
            <a:ext uri="{FF2B5EF4-FFF2-40B4-BE49-F238E27FC236}">
              <a16:creationId xmlns:a16="http://schemas.microsoft.com/office/drawing/2014/main" id="{9912D7E0-1D7A-4D36-BBEF-27E490412FA6}"/>
            </a:ext>
          </a:extLst>
        </xdr:cNvPr>
        <xdr:cNvSpPr/>
      </xdr:nvSpPr>
      <xdr:spPr>
        <a:xfrm>
          <a:off x="8537531" y="21907515"/>
          <a:ext cx="2762244" cy="41972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Role in project implementation</a:t>
          </a:r>
          <a:r>
            <a:rPr lang="lv-LV" sz="900" b="0" i="1" strike="noStrike" spc="-1">
              <a:solidFill>
                <a:srgbClr val="000000"/>
              </a:solidFill>
              <a:latin typeface="Verdana"/>
              <a:ea typeface="Verdana"/>
            </a:rPr>
            <a:t>. Describe role of the partner 2 in implementation of the proposed project.</a:t>
          </a:r>
          <a:endParaRPr lang="lv-LV" sz="900" b="0" strike="noStrike" spc="-1">
            <a:latin typeface="Times New Roman"/>
          </a:endParaRPr>
        </a:p>
        <a:p>
          <a:pPr>
            <a:lnSpc>
              <a:spcPct val="100000"/>
            </a:lnSpc>
          </a:pPr>
          <a:endParaRPr lang="lv-LV" sz="900" b="0" strike="noStrike" spc="-1">
            <a:latin typeface="Times New Roman"/>
          </a:endParaRPr>
        </a:p>
      </xdr:txBody>
    </xdr:sp>
    <xdr:clientData/>
  </xdr:twoCellAnchor>
  <xdr:twoCellAnchor editAs="oneCell">
    <xdr:from>
      <xdr:col>16</xdr:col>
      <xdr:colOff>193525</xdr:colOff>
      <xdr:row>128</xdr:row>
      <xdr:rowOff>66780</xdr:rowOff>
    </xdr:from>
    <xdr:to>
      <xdr:col>20</xdr:col>
      <xdr:colOff>398955</xdr:colOff>
      <xdr:row>131</xdr:row>
      <xdr:rowOff>150036</xdr:rowOff>
    </xdr:to>
    <xdr:sp macro="" textlink="">
      <xdr:nvSpPr>
        <xdr:cNvPr id="18" name="CustomShape 1">
          <a:extLst>
            <a:ext uri="{FF2B5EF4-FFF2-40B4-BE49-F238E27FC236}">
              <a16:creationId xmlns:a16="http://schemas.microsoft.com/office/drawing/2014/main" id="{62684AC7-ED5B-450B-907D-C7C7974F86BB}"/>
            </a:ext>
          </a:extLst>
        </xdr:cNvPr>
        <xdr:cNvSpPr/>
      </xdr:nvSpPr>
      <xdr:spPr>
        <a:xfrm>
          <a:off x="8566000" y="24184080"/>
          <a:ext cx="2758130" cy="683331"/>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Partner's budget in the project</a:t>
          </a:r>
          <a:r>
            <a:rPr lang="lv-LV" sz="900" b="0" i="1" strike="noStrike" spc="-1">
              <a:solidFill>
                <a:srgbClr val="000000"/>
              </a:solidFill>
              <a:latin typeface="Verdana"/>
              <a:ea typeface="Verdana"/>
            </a:rPr>
            <a:t>. Budget table is filled in automatically from the worksheet XIV.</a:t>
          </a:r>
          <a:endParaRPr lang="lv-LV" sz="900" b="0" strike="noStrike" spc="-1">
            <a:latin typeface="Times New Roman"/>
          </a:endParaRPr>
        </a:p>
        <a:p>
          <a:endParaRPr lang="lv-LV" sz="900" b="0" strike="noStrike" spc="-1">
            <a:latin typeface="Times New Roman"/>
          </a:endParaRPr>
        </a:p>
      </xdr:txBody>
    </xdr:sp>
    <xdr:clientData/>
  </xdr:twoCellAnchor>
  <xdr:twoCellAnchor editAs="oneCell">
    <xdr:from>
      <xdr:col>16</xdr:col>
      <xdr:colOff>155365</xdr:colOff>
      <xdr:row>111</xdr:row>
      <xdr:rowOff>50726</xdr:rowOff>
    </xdr:from>
    <xdr:to>
      <xdr:col>20</xdr:col>
      <xdr:colOff>372350</xdr:colOff>
      <xdr:row>115</xdr:row>
      <xdr:rowOff>96293</xdr:rowOff>
    </xdr:to>
    <xdr:sp macro="" textlink="">
      <xdr:nvSpPr>
        <xdr:cNvPr id="19" name="CustomShape 1">
          <a:extLst>
            <a:ext uri="{FF2B5EF4-FFF2-40B4-BE49-F238E27FC236}">
              <a16:creationId xmlns:a16="http://schemas.microsoft.com/office/drawing/2014/main" id="{005007C9-7894-4B36-9D2C-F18ED586FE0B}"/>
            </a:ext>
          </a:extLst>
        </xdr:cNvPr>
        <xdr:cNvSpPr/>
      </xdr:nvSpPr>
      <xdr:spPr>
        <a:xfrm>
          <a:off x="8527840" y="19777001"/>
          <a:ext cx="2769685" cy="769467"/>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Contact details of the partner for the purpose of this application</a:t>
          </a:r>
          <a:r>
            <a:rPr lang="lv-LV" sz="900" b="0" i="1" strike="noStrike" spc="-1">
              <a:solidFill>
                <a:srgbClr val="000000"/>
              </a:solidFill>
              <a:latin typeface="Verdana"/>
              <a:ea typeface="Verdana"/>
            </a:rPr>
            <a:t>. Fill in the requested information on the contact person of the partner 2. </a:t>
          </a:r>
          <a:endParaRPr lang="lv-LV" sz="900" b="0" strike="noStrike" spc="-1">
            <a:latin typeface="Times New Roman"/>
          </a:endParaRPr>
        </a:p>
        <a:p>
          <a:pPr>
            <a:lnSpc>
              <a:spcPct val="100000"/>
            </a:lnSpc>
          </a:pPr>
          <a:endParaRPr lang="lv-LV" sz="900" b="0" strike="noStrike" spc="-1">
            <a:latin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120650</xdr:colOff>
      <xdr:row>1</xdr:row>
      <xdr:rowOff>34925</xdr:rowOff>
    </xdr:from>
    <xdr:to>
      <xdr:col>20</xdr:col>
      <xdr:colOff>428625</xdr:colOff>
      <xdr:row>8</xdr:row>
      <xdr:rowOff>85725</xdr:rowOff>
    </xdr:to>
    <xdr:sp macro="" textlink="">
      <xdr:nvSpPr>
        <xdr:cNvPr id="2" name="CustomShape 1">
          <a:extLst>
            <a:ext uri="{FF2B5EF4-FFF2-40B4-BE49-F238E27FC236}">
              <a16:creationId xmlns:a16="http://schemas.microsoft.com/office/drawing/2014/main" id="{68ADB26F-3E77-4367-9F64-5D1964CE79F7}"/>
            </a:ext>
          </a:extLst>
        </xdr:cNvPr>
        <xdr:cNvSpPr/>
      </xdr:nvSpPr>
      <xdr:spPr>
        <a:xfrm>
          <a:off x="8493125" y="158750"/>
          <a:ext cx="2860675" cy="127952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Associates information</a:t>
          </a:r>
          <a:r>
            <a:rPr lang="lv-LV" sz="900" b="0" i="1" strike="noStrike" spc="-1">
              <a:solidFill>
                <a:srgbClr val="000000"/>
              </a:solidFill>
              <a:latin typeface="Verdana"/>
              <a:ea typeface="Verdana"/>
            </a:rPr>
            <a:t>.                         </a:t>
          </a:r>
          <a:endParaRPr lang="lv-LV" sz="900" b="0" strike="noStrike" spc="-1">
            <a:latin typeface="Times New Roman"/>
          </a:endParaRPr>
        </a:p>
        <a:p>
          <a:r>
            <a:rPr lang="lv-LV" sz="900" b="0" i="1" strike="noStrike" spc="-1">
              <a:solidFill>
                <a:srgbClr val="000000"/>
              </a:solidFill>
              <a:latin typeface="Verdana"/>
              <a:ea typeface="Verdana"/>
            </a:rPr>
            <a:t>Overall information. Fill in details of associates, indicating the information requested in each particular field.</a:t>
          </a:r>
          <a:endParaRPr lang="lv-LV" sz="900" b="0" strike="noStrike" spc="-1">
            <a:latin typeface="Times New Roman"/>
          </a:endParaRPr>
        </a:p>
        <a:p>
          <a:r>
            <a:rPr lang="lv-LV" sz="900" b="0" i="1" strike="noStrike" spc="-1">
              <a:solidFill>
                <a:srgbClr val="000000"/>
              </a:solidFill>
              <a:latin typeface="Verdana"/>
              <a:ea typeface="Verdana"/>
            </a:rPr>
            <a:t>The summary list of associates in the worksheet II of the application form will be automatically filled-in once the details are entered into the following fields.</a:t>
          </a:r>
          <a:endParaRPr lang="lv-LV" sz="900" b="0" strike="noStrike" spc="-1">
            <a:latin typeface="Times New Roman"/>
          </a:endParaRPr>
        </a:p>
      </xdr:txBody>
    </xdr:sp>
    <xdr:clientData/>
  </xdr:twoCellAnchor>
  <xdr:twoCellAnchor editAs="oneCell">
    <xdr:from>
      <xdr:col>16</xdr:col>
      <xdr:colOff>133350</xdr:colOff>
      <xdr:row>38</xdr:row>
      <xdr:rowOff>145900</xdr:rowOff>
    </xdr:from>
    <xdr:to>
      <xdr:col>20</xdr:col>
      <xdr:colOff>321806</xdr:colOff>
      <xdr:row>39</xdr:row>
      <xdr:rowOff>714321</xdr:rowOff>
    </xdr:to>
    <xdr:sp macro="" textlink="">
      <xdr:nvSpPr>
        <xdr:cNvPr id="3" name="CustomShape 1">
          <a:extLst>
            <a:ext uri="{FF2B5EF4-FFF2-40B4-BE49-F238E27FC236}">
              <a16:creationId xmlns:a16="http://schemas.microsoft.com/office/drawing/2014/main" id="{12CC78C1-7AC7-48F7-95A5-CC30CF23DAB6}"/>
            </a:ext>
          </a:extLst>
        </xdr:cNvPr>
        <xdr:cNvSpPr/>
      </xdr:nvSpPr>
      <xdr:spPr>
        <a:xfrm>
          <a:off x="8505825" y="7680175"/>
          <a:ext cx="2741156" cy="768446"/>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Role and involvement in implementing the proposed project</a:t>
          </a:r>
          <a:r>
            <a:rPr lang="lv-LV" sz="900" b="0" i="1" strike="noStrike" spc="-1">
              <a:solidFill>
                <a:srgbClr val="000000"/>
              </a:solidFill>
              <a:latin typeface="Verdana"/>
              <a:ea typeface="Verdana"/>
            </a:rPr>
            <a:t>. Describe role and involvement of the associate in implementation of the proposed project.</a:t>
          </a:r>
          <a:endParaRPr lang="lv-LV" sz="900" b="0" strike="noStrike" spc="-1">
            <a:latin typeface="Times New Roman"/>
          </a:endParaRPr>
        </a:p>
        <a:p>
          <a:pPr>
            <a:lnSpc>
              <a:spcPct val="100000"/>
            </a:lnSpc>
          </a:pPr>
          <a:endParaRPr lang="lv-LV" sz="900" b="0" strike="noStrike" spc="-1">
            <a:latin typeface="Times New Roman"/>
          </a:endParaRPr>
        </a:p>
      </xdr:txBody>
    </xdr:sp>
    <xdr:clientData/>
  </xdr:twoCellAnchor>
  <xdr:twoCellAnchor editAs="oneCell">
    <xdr:from>
      <xdr:col>16</xdr:col>
      <xdr:colOff>155441</xdr:colOff>
      <xdr:row>9</xdr:row>
      <xdr:rowOff>60145</xdr:rowOff>
    </xdr:from>
    <xdr:to>
      <xdr:col>20</xdr:col>
      <xdr:colOff>334078</xdr:colOff>
      <xdr:row>12</xdr:row>
      <xdr:rowOff>144421</xdr:rowOff>
    </xdr:to>
    <xdr:sp macro="" textlink="">
      <xdr:nvSpPr>
        <xdr:cNvPr id="4" name="CustomShape 1">
          <a:extLst>
            <a:ext uri="{FF2B5EF4-FFF2-40B4-BE49-F238E27FC236}">
              <a16:creationId xmlns:a16="http://schemas.microsoft.com/office/drawing/2014/main" id="{FFEB3DC4-A082-48A1-B606-B4CE6D42043E}"/>
            </a:ext>
          </a:extLst>
        </xdr:cNvPr>
        <xdr:cNvSpPr/>
      </xdr:nvSpPr>
      <xdr:spPr>
        <a:xfrm>
          <a:off x="8527916" y="1612720"/>
          <a:ext cx="2731337" cy="684351"/>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Name of the organisation in English</a:t>
          </a:r>
          <a:r>
            <a:rPr lang="lv-LV" sz="900" b="0" i="1" strike="noStrike" spc="-1">
              <a:solidFill>
                <a:srgbClr val="000000"/>
              </a:solidFill>
              <a:latin typeface="Verdana"/>
              <a:ea typeface="Verdana"/>
            </a:rPr>
            <a:t>.                Indicate the name of the associate organisation in English </a:t>
          </a:r>
          <a:endParaRPr lang="lv-LV" sz="900" b="0" strike="noStrike" spc="-1">
            <a:latin typeface="Times New Roman"/>
          </a:endParaRPr>
        </a:p>
        <a:p>
          <a:pPr>
            <a:lnSpc>
              <a:spcPct val="100000"/>
            </a:lnSpc>
          </a:pPr>
          <a:endParaRPr lang="lv-LV" sz="900" b="0" strike="noStrike" spc="-1">
            <a:latin typeface="Times New Roman"/>
          </a:endParaRPr>
        </a:p>
      </xdr:txBody>
    </xdr:sp>
    <xdr:clientData/>
  </xdr:twoCellAnchor>
  <xdr:twoCellAnchor editAs="oneCell">
    <xdr:from>
      <xdr:col>16</xdr:col>
      <xdr:colOff>164966</xdr:colOff>
      <xdr:row>13</xdr:row>
      <xdr:rowOff>190425</xdr:rowOff>
    </xdr:from>
    <xdr:to>
      <xdr:col>20</xdr:col>
      <xdr:colOff>343603</xdr:colOff>
      <xdr:row>16</xdr:row>
      <xdr:rowOff>172797</xdr:rowOff>
    </xdr:to>
    <xdr:sp macro="" textlink="">
      <xdr:nvSpPr>
        <xdr:cNvPr id="5" name="CustomShape 1">
          <a:extLst>
            <a:ext uri="{FF2B5EF4-FFF2-40B4-BE49-F238E27FC236}">
              <a16:creationId xmlns:a16="http://schemas.microsoft.com/office/drawing/2014/main" id="{E224E103-F8F2-446C-852F-70D03372C6B3}"/>
            </a:ext>
          </a:extLst>
        </xdr:cNvPr>
        <xdr:cNvSpPr/>
      </xdr:nvSpPr>
      <xdr:spPr>
        <a:xfrm>
          <a:off x="8537441" y="2543100"/>
          <a:ext cx="2731337" cy="582447"/>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Name of the associate (in national language)</a:t>
          </a:r>
          <a:r>
            <a:rPr lang="lv-LV" sz="900" b="0" i="1" strike="noStrike" spc="-1">
              <a:solidFill>
                <a:srgbClr val="000000"/>
              </a:solidFill>
              <a:latin typeface="Verdana"/>
              <a:ea typeface="Verdana"/>
            </a:rPr>
            <a:t>. Indicate the name of the associate organisation in national language</a:t>
          </a:r>
          <a:endParaRPr lang="lv-LV" sz="900" b="0" strike="noStrike" spc="-1">
            <a:latin typeface="Times New Roman"/>
          </a:endParaRPr>
        </a:p>
      </xdr:txBody>
    </xdr:sp>
    <xdr:clientData/>
  </xdr:twoCellAnchor>
  <xdr:twoCellAnchor editAs="oneCell">
    <xdr:from>
      <xdr:col>16</xdr:col>
      <xdr:colOff>180975</xdr:colOff>
      <xdr:row>17</xdr:row>
      <xdr:rowOff>123826</xdr:rowOff>
    </xdr:from>
    <xdr:to>
      <xdr:col>20</xdr:col>
      <xdr:colOff>369431</xdr:colOff>
      <xdr:row>20</xdr:row>
      <xdr:rowOff>115063</xdr:rowOff>
    </xdr:to>
    <xdr:sp macro="" textlink="">
      <xdr:nvSpPr>
        <xdr:cNvPr id="6" name="CustomShape 1">
          <a:extLst>
            <a:ext uri="{FF2B5EF4-FFF2-40B4-BE49-F238E27FC236}">
              <a16:creationId xmlns:a16="http://schemas.microsoft.com/office/drawing/2014/main" id="{FA37913B-8F63-4406-82D9-383270E49504}"/>
            </a:ext>
          </a:extLst>
        </xdr:cNvPr>
        <xdr:cNvSpPr/>
      </xdr:nvSpPr>
      <xdr:spPr>
        <a:xfrm>
          <a:off x="8553450" y="3276601"/>
          <a:ext cx="2741156" cy="591312"/>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Legal status </a:t>
          </a:r>
          <a:r>
            <a:rPr lang="lv-LV" sz="900" b="0" i="1" strike="noStrike" spc="-1">
              <a:solidFill>
                <a:srgbClr val="000000"/>
              </a:solidFill>
              <a:latin typeface="Verdana"/>
              <a:ea typeface="Verdana"/>
            </a:rPr>
            <a:t>- choose the appropriate legal status of the associate from the drop-down menu</a:t>
          </a:r>
          <a:endParaRPr lang="lv-LV" sz="900" b="0" strike="noStrike" spc="-1">
            <a:latin typeface="Times New Roman"/>
          </a:endParaRPr>
        </a:p>
      </xdr:txBody>
    </xdr:sp>
    <xdr:clientData/>
  </xdr:twoCellAnchor>
  <xdr:twoCellAnchor editAs="oneCell">
    <xdr:from>
      <xdr:col>16</xdr:col>
      <xdr:colOff>152460</xdr:colOff>
      <xdr:row>20</xdr:row>
      <xdr:rowOff>199695</xdr:rowOff>
    </xdr:from>
    <xdr:to>
      <xdr:col>20</xdr:col>
      <xdr:colOff>340916</xdr:colOff>
      <xdr:row>24</xdr:row>
      <xdr:rowOff>154030</xdr:rowOff>
    </xdr:to>
    <xdr:sp macro="" textlink="">
      <xdr:nvSpPr>
        <xdr:cNvPr id="7" name="CustomShape 1">
          <a:extLst>
            <a:ext uri="{FF2B5EF4-FFF2-40B4-BE49-F238E27FC236}">
              <a16:creationId xmlns:a16="http://schemas.microsoft.com/office/drawing/2014/main" id="{39546E13-9419-4C40-A179-6B86B68435C9}"/>
            </a:ext>
          </a:extLst>
        </xdr:cNvPr>
        <xdr:cNvSpPr/>
      </xdr:nvSpPr>
      <xdr:spPr>
        <a:xfrm>
          <a:off x="8524935" y="3952545"/>
          <a:ext cx="2741156" cy="75443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Official address </a:t>
          </a:r>
          <a:r>
            <a:rPr lang="lv-LV" sz="900" b="0" i="1" strike="noStrike" spc="-1">
              <a:solidFill>
                <a:srgbClr val="000000"/>
              </a:solidFill>
              <a:latin typeface="Verdana"/>
              <a:ea typeface="Verdana"/>
            </a:rPr>
            <a:t>- indicate official address, e-mail address, telephone number and website of the associate organisation </a:t>
          </a:r>
          <a:endParaRPr lang="lv-LV" sz="900" b="0" strike="noStrike" spc="-1">
            <a:latin typeface="Times New Roman"/>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82550</xdr:colOff>
      <xdr:row>1</xdr:row>
      <xdr:rowOff>114300</xdr:rowOff>
    </xdr:from>
    <xdr:to>
      <xdr:col>15</xdr:col>
      <xdr:colOff>476250</xdr:colOff>
      <xdr:row>44</xdr:row>
      <xdr:rowOff>189064</xdr:rowOff>
    </xdr:to>
    <xdr:sp macro="" textlink="">
      <xdr:nvSpPr>
        <xdr:cNvPr id="2" name="CustomShape 1">
          <a:extLst>
            <a:ext uri="{FF2B5EF4-FFF2-40B4-BE49-F238E27FC236}">
              <a16:creationId xmlns:a16="http://schemas.microsoft.com/office/drawing/2014/main" id="{0E56A48D-0867-4E09-BE86-7EDACFCFDEFD}"/>
            </a:ext>
          </a:extLst>
        </xdr:cNvPr>
        <xdr:cNvSpPr/>
      </xdr:nvSpPr>
      <xdr:spPr>
        <a:xfrm>
          <a:off x="13246100" y="238125"/>
          <a:ext cx="2946400" cy="13838389"/>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Logical framework for the project </a:t>
          </a:r>
          <a:endParaRPr lang="lv-LV" sz="900" b="0" strike="noStrike" spc="-1">
            <a:latin typeface="Times New Roman"/>
          </a:endParaRPr>
        </a:p>
        <a:p>
          <a:pPr>
            <a:lnSpc>
              <a:spcPct val="100000"/>
            </a:lnSpc>
          </a:pPr>
          <a:r>
            <a:rPr lang="lv-LV" sz="900" b="1" i="1" strike="noStrike" spc="-1">
              <a:solidFill>
                <a:srgbClr val="FF0000"/>
              </a:solidFill>
              <a:latin typeface="Verdana"/>
              <a:ea typeface="Verdana"/>
            </a:rPr>
            <a:t> </a:t>
          </a:r>
          <a:endParaRPr lang="lv-LV" sz="900" b="0" strike="noStrike" spc="-1">
            <a:latin typeface="Times New Roman"/>
          </a:endParaRPr>
        </a:p>
        <a:p>
          <a:pPr>
            <a:lnSpc>
              <a:spcPct val="100000"/>
            </a:lnSpc>
          </a:pPr>
          <a:r>
            <a:rPr lang="lv-LV" sz="900" b="1" i="1" strike="noStrike" spc="-1">
              <a:solidFill>
                <a:srgbClr val="000000"/>
              </a:solidFill>
              <a:latin typeface="Verdana"/>
              <a:ea typeface="Verdana"/>
            </a:rPr>
            <a:t>Project intervention logic </a:t>
          </a:r>
          <a:endParaRPr lang="lv-LV" sz="900" b="0" strike="noStrike" spc="-1">
            <a:latin typeface="Times New Roman"/>
          </a:endParaRPr>
        </a:p>
        <a:p>
          <a:pPr>
            <a:lnSpc>
              <a:spcPct val="100000"/>
            </a:lnSpc>
          </a:pPr>
          <a:r>
            <a:rPr lang="lv-LV" sz="900" b="0" i="1" strike="noStrike" spc="-1">
              <a:solidFill>
                <a:srgbClr val="000000"/>
              </a:solidFill>
              <a:latin typeface="Verdana"/>
              <a:ea typeface="Verdana"/>
            </a:rPr>
            <a:t>Describe activities, outputs, results and impact according to the description provided in the worksheet "Relevance" and in activity packages.  </a:t>
          </a:r>
          <a:endParaRPr lang="lv-LV" sz="900" b="0" strike="noStrike" spc="-1">
            <a:latin typeface="Times New Roman"/>
          </a:endParaRPr>
        </a:p>
        <a:p>
          <a:pPr>
            <a:lnSpc>
              <a:spcPct val="100000"/>
            </a:lnSpc>
          </a:pPr>
          <a:r>
            <a:rPr lang="lv-LV" sz="900" b="1" i="1" strike="noStrike" spc="-1">
              <a:solidFill>
                <a:srgbClr val="000000"/>
              </a:solidFill>
              <a:latin typeface="Verdana"/>
              <a:ea typeface="Verdana"/>
            </a:rPr>
            <a:t>Activity</a:t>
          </a:r>
          <a:r>
            <a:rPr lang="lv-LV" sz="900" b="0" i="1" strike="noStrike" spc="-1">
              <a:solidFill>
                <a:srgbClr val="000000"/>
              </a:solidFill>
              <a:latin typeface="Verdana"/>
              <a:ea typeface="Verdana"/>
            </a:rPr>
            <a:t> - project operation requiring utilization of assigned physical and non- physical resources (e.g. financial, administrative, regulatory, facilities and  equipment).</a:t>
          </a:r>
          <a:endParaRPr lang="lv-LV" sz="900" b="0" strike="noStrike" spc="-1">
            <a:latin typeface="Times New Roman"/>
          </a:endParaRPr>
        </a:p>
        <a:p>
          <a:pPr>
            <a:lnSpc>
              <a:spcPct val="100000"/>
            </a:lnSpc>
          </a:pPr>
          <a:r>
            <a:rPr lang="lv-LV" sz="900" b="1" i="1" strike="noStrike" spc="-1">
              <a:solidFill>
                <a:srgbClr val="000000"/>
              </a:solidFill>
              <a:latin typeface="Verdana"/>
              <a:ea typeface="Verdana"/>
            </a:rPr>
            <a:t>Output</a:t>
          </a:r>
          <a:r>
            <a:rPr lang="lv-LV" sz="900" b="0" i="1" strike="noStrike" spc="-1">
              <a:solidFill>
                <a:srgbClr val="000000"/>
              </a:solidFill>
              <a:latin typeface="Verdana"/>
              <a:ea typeface="Verdana"/>
            </a:rPr>
            <a:t> - product, good and service which result from activities.</a:t>
          </a:r>
          <a:endParaRPr lang="lv-LV" sz="900" b="0" strike="noStrike" spc="-1">
            <a:latin typeface="Times New Roman"/>
          </a:endParaRPr>
        </a:p>
        <a:p>
          <a:pPr>
            <a:lnSpc>
              <a:spcPct val="100000"/>
            </a:lnSpc>
            <a:spcBef>
              <a:spcPts val="300"/>
            </a:spcBef>
            <a:spcAft>
              <a:spcPts val="300"/>
            </a:spcAft>
          </a:pPr>
          <a:r>
            <a:rPr lang="lv-LV" sz="900" b="1" i="1" strike="noStrike" spc="-1">
              <a:solidFill>
                <a:srgbClr val="000000"/>
              </a:solidFill>
              <a:latin typeface="Verdana"/>
              <a:ea typeface="Verdana"/>
            </a:rPr>
            <a:t>Result</a:t>
          </a:r>
          <a:r>
            <a:rPr lang="lv-LV" sz="900" b="0" i="1" strike="noStrike" spc="-1">
              <a:solidFill>
                <a:srgbClr val="000000"/>
              </a:solidFill>
              <a:latin typeface="Verdana"/>
              <a:ea typeface="Verdana"/>
            </a:rPr>
            <a:t> - short-term and medium-term effect of output.</a:t>
          </a:r>
          <a:endParaRPr lang="lv-LV" sz="900" b="0" strike="noStrike" spc="-1">
            <a:latin typeface="Times New Roman"/>
          </a:endParaRPr>
        </a:p>
        <a:p>
          <a:pPr>
            <a:lnSpc>
              <a:spcPct val="100000"/>
            </a:lnSpc>
            <a:spcBef>
              <a:spcPts val="300"/>
            </a:spcBef>
            <a:spcAft>
              <a:spcPts val="300"/>
            </a:spcAft>
          </a:pPr>
          <a:r>
            <a:rPr lang="lv-LV" sz="900" b="0" i="1" strike="noStrike" spc="-1">
              <a:solidFill>
                <a:srgbClr val="000000"/>
              </a:solidFill>
              <a:latin typeface="Verdana"/>
              <a:ea typeface="Verdana"/>
            </a:rPr>
            <a:t>Project activities, outputs and results shall be clearly linked to Programme priority expected result, output and result indicator (-s) and activities supported under the Programme priority as welll as to the objective of the project. </a:t>
          </a:r>
          <a:endParaRPr lang="lv-LV" sz="900" b="0" strike="noStrike" spc="-1">
            <a:latin typeface="Times New Roman"/>
          </a:endParaRPr>
        </a:p>
        <a:p>
          <a:pPr>
            <a:lnSpc>
              <a:spcPct val="100000"/>
            </a:lnSpc>
          </a:pPr>
          <a:r>
            <a:rPr lang="lv-LV" sz="900" b="1" i="1" strike="noStrike" spc="-1">
              <a:solidFill>
                <a:srgbClr val="000000"/>
              </a:solidFill>
              <a:latin typeface="Verdana"/>
              <a:ea typeface="Verdana"/>
            </a:rPr>
            <a:t>Objectively verifiable indicators of achievement </a:t>
          </a:r>
          <a:endParaRPr lang="lv-LV" sz="900" b="0" strike="noStrike" spc="-1">
            <a:latin typeface="Times New Roman"/>
          </a:endParaRPr>
        </a:p>
        <a:p>
          <a:pPr>
            <a:lnSpc>
              <a:spcPct val="100000"/>
            </a:lnSpc>
          </a:pPr>
          <a:r>
            <a:rPr lang="lv-LV" sz="900" b="0" i="1" strike="noStrike" spc="-1">
              <a:solidFill>
                <a:srgbClr val="000000"/>
              </a:solidFill>
              <a:latin typeface="Verdana"/>
              <a:ea typeface="Verdana"/>
            </a:rPr>
            <a:t>In order to provide the project’s monitoring and evaluation, it is necessary to list respective objectively verifiable indicators to be achieved in the project corresponding to the project intervention logic.  </a:t>
          </a:r>
          <a:endParaRPr lang="lv-LV" sz="900" b="0" strike="noStrike" spc="-1">
            <a:latin typeface="Times New Roman"/>
          </a:endParaRPr>
        </a:p>
        <a:p>
          <a:pPr>
            <a:lnSpc>
              <a:spcPct val="100000"/>
            </a:lnSpc>
          </a:pPr>
          <a:r>
            <a:rPr lang="lv-LV" sz="900" b="0" i="1" strike="noStrike" spc="-1">
              <a:solidFill>
                <a:srgbClr val="000000"/>
              </a:solidFill>
              <a:latin typeface="Verdana"/>
              <a:ea typeface="Verdana"/>
            </a:rPr>
            <a:t>Objectively verifiable indicators describe what is to be measured and can either be qualitative or quantitative.  </a:t>
          </a:r>
          <a:endParaRPr lang="lv-LV" sz="900" b="0" strike="noStrike" spc="-1">
            <a:latin typeface="Times New Roman"/>
          </a:endParaRPr>
        </a:p>
        <a:p>
          <a:pPr>
            <a:lnSpc>
              <a:spcPct val="100000"/>
            </a:lnSpc>
          </a:pPr>
          <a:r>
            <a:rPr lang="lv-LV" sz="900" b="0" i="1" strike="noStrike" spc="-1">
              <a:solidFill>
                <a:srgbClr val="000000"/>
              </a:solidFill>
              <a:latin typeface="Verdana"/>
              <a:ea typeface="Verdana"/>
            </a:rPr>
            <a:t>In the column "Objectively verifiable indicators of achievement" the information about output and result shall correspond to the information provided in the section </a:t>
          </a:r>
          <a:r>
            <a:rPr lang="lv-LV" sz="900" b="1" i="1" strike="noStrike" spc="-1">
              <a:solidFill>
                <a:srgbClr val="000000"/>
              </a:solidFill>
              <a:latin typeface="Verdana"/>
              <a:ea typeface="Verdana"/>
            </a:rPr>
            <a:t>"2.8. Expected project results"</a:t>
          </a:r>
          <a:r>
            <a:rPr lang="lv-LV" sz="900" b="0" i="1" strike="noStrike" spc="-1">
              <a:solidFill>
                <a:srgbClr val="000000"/>
              </a:solidFill>
              <a:latin typeface="Verdana"/>
              <a:ea typeface="Verdana"/>
            </a:rPr>
            <a:t> of the the worksheet III "Relevance".</a:t>
          </a:r>
          <a:endParaRPr lang="lv-LV" sz="900" b="0" strike="noStrike" spc="-1">
            <a:latin typeface="Times New Roman"/>
          </a:endParaRPr>
        </a:p>
        <a:p>
          <a:pPr>
            <a:lnSpc>
              <a:spcPct val="100000"/>
            </a:lnSpc>
          </a:pPr>
          <a:r>
            <a:rPr lang="lv-LV" sz="900" b="0" i="1" strike="noStrike" spc="-1">
              <a:solidFill>
                <a:srgbClr val="000000"/>
              </a:solidFill>
              <a:latin typeface="Verdana"/>
              <a:ea typeface="Verdana"/>
            </a:rPr>
            <a:t>Planned outputs and results shall be realistic, i.e., it is possible to achieve them with given resources and time. </a:t>
          </a:r>
          <a:endParaRPr lang="lv-LV" sz="900" b="0" strike="noStrike" spc="-1">
            <a:latin typeface="Times New Roman"/>
          </a:endParaRPr>
        </a:p>
        <a:p>
          <a:pPr>
            <a:lnSpc>
              <a:spcPct val="100000"/>
            </a:lnSpc>
          </a:pPr>
          <a:r>
            <a:rPr lang="lv-LV" sz="900" b="0" i="1" strike="noStrike" spc="-1">
              <a:solidFill>
                <a:srgbClr val="000000"/>
              </a:solidFill>
              <a:latin typeface="Verdana"/>
              <a:ea typeface="Verdana"/>
            </a:rPr>
            <a:t>    </a:t>
          </a:r>
          <a:endParaRPr lang="lv-LV" sz="900" b="0" strike="noStrike" spc="-1">
            <a:latin typeface="Times New Roman"/>
          </a:endParaRPr>
        </a:p>
        <a:p>
          <a:pPr>
            <a:lnSpc>
              <a:spcPct val="100000"/>
            </a:lnSpc>
          </a:pPr>
          <a:r>
            <a:rPr lang="lv-LV" sz="900" b="1" i="1" strike="noStrike" spc="-1">
              <a:solidFill>
                <a:srgbClr val="000000"/>
              </a:solidFill>
              <a:latin typeface="Verdana"/>
              <a:ea typeface="Verdana"/>
            </a:rPr>
            <a:t>Monitoring and evaluation </a:t>
          </a:r>
          <a:r>
            <a:rPr lang="lv-LV" sz="900" b="0" i="1" strike="noStrike" spc="-1">
              <a:solidFill>
                <a:srgbClr val="000000"/>
              </a:solidFill>
              <a:latin typeface="Verdana"/>
              <a:ea typeface="Verdana"/>
            </a:rPr>
            <a:t>- indicate what will be the sources and means of verification that the target values of objectively verifiable indicators are achieved (external evaluation, available statistics, reports, specific researches, surveys, records, audits or any other prove). </a:t>
          </a:r>
          <a:endParaRPr lang="lv-LV" sz="900" b="0" strike="noStrike" spc="-1">
            <a:latin typeface="Times New Roman"/>
          </a:endParaRPr>
        </a:p>
        <a:p>
          <a:pPr>
            <a:lnSpc>
              <a:spcPct val="100000"/>
            </a:lnSpc>
          </a:pPr>
          <a:endParaRPr lang="lv-LV" sz="900" b="0" strike="noStrike" spc="-1">
            <a:latin typeface="Times New Roman"/>
          </a:endParaRPr>
        </a:p>
        <a:p>
          <a:pPr>
            <a:lnSpc>
              <a:spcPct val="100000"/>
            </a:lnSpc>
          </a:pPr>
          <a:r>
            <a:rPr lang="lv-LV" sz="900" b="1" i="1" strike="noStrike" spc="-1">
              <a:solidFill>
                <a:srgbClr val="000000"/>
              </a:solidFill>
              <a:latin typeface="Verdana"/>
              <a:ea typeface="Verdana"/>
            </a:rPr>
            <a:t>Assumptions and risks</a:t>
          </a:r>
          <a:endParaRPr lang="lv-LV" sz="900" b="0" strike="noStrike" spc="-1">
            <a:latin typeface="Times New Roman"/>
          </a:endParaRPr>
        </a:p>
        <a:p>
          <a:pPr>
            <a:lnSpc>
              <a:spcPct val="100000"/>
            </a:lnSpc>
          </a:pPr>
          <a:r>
            <a:rPr lang="lv-LV" sz="900" b="0" i="1" strike="noStrike" spc="-1">
              <a:solidFill>
                <a:srgbClr val="000000"/>
              </a:solidFill>
              <a:latin typeface="Verdana"/>
              <a:ea typeface="Verdana"/>
            </a:rPr>
            <a:t>In order to ensure effective project implementation, it is needed to be aware of possible external intervention having a potential effect on project implementation.</a:t>
          </a:r>
          <a:endParaRPr lang="lv-LV" sz="900" b="0" strike="noStrike" spc="-1">
            <a:latin typeface="Times New Roman"/>
          </a:endParaRPr>
        </a:p>
        <a:p>
          <a:pPr>
            <a:lnSpc>
              <a:spcPct val="100000"/>
            </a:lnSpc>
          </a:pPr>
          <a:r>
            <a:rPr lang="lv-LV" sz="900" b="1" i="1" strike="noStrike" spc="-1">
              <a:solidFill>
                <a:srgbClr val="000000"/>
              </a:solidFill>
              <a:latin typeface="Verdana"/>
              <a:ea typeface="Verdana"/>
            </a:rPr>
            <a:t>Assumptions</a:t>
          </a:r>
          <a:r>
            <a:rPr lang="lv-LV" sz="900" b="0" i="1" strike="noStrike" spc="-1">
              <a:solidFill>
                <a:srgbClr val="000000"/>
              </a:solidFill>
              <a:latin typeface="Verdana"/>
              <a:ea typeface="Verdana"/>
            </a:rPr>
            <a:t> - factors outside the project management's control that may impact on result-impact (results) and output-result linkage (outputs and activities).</a:t>
          </a:r>
          <a:endParaRPr lang="lv-LV" sz="900" b="0" strike="noStrike" spc="-1">
            <a:latin typeface="Times New Roman"/>
          </a:endParaRPr>
        </a:p>
        <a:p>
          <a:pPr>
            <a:lnSpc>
              <a:spcPct val="100000"/>
            </a:lnSpc>
          </a:pPr>
          <a:r>
            <a:rPr lang="lv-LV" sz="900" b="1" i="1" strike="noStrike" spc="-1">
              <a:solidFill>
                <a:srgbClr val="000000"/>
              </a:solidFill>
              <a:latin typeface="Verdana"/>
              <a:ea typeface="Verdana"/>
            </a:rPr>
            <a:t>Risks</a:t>
          </a:r>
          <a:r>
            <a:rPr lang="lv-LV" sz="900" b="0" i="1" strike="noStrike" spc="-1">
              <a:solidFill>
                <a:srgbClr val="000000"/>
              </a:solidFill>
              <a:latin typeface="Verdana"/>
              <a:ea typeface="Verdana"/>
            </a:rPr>
            <a:t> - if formulated as negative statements, assumptions become risks. </a:t>
          </a:r>
          <a:endParaRPr lang="lv-LV" sz="900" b="0" strike="noStrike" spc="-1">
            <a:latin typeface="Times New Roman"/>
          </a:endParaRPr>
        </a:p>
        <a:p>
          <a:pPr>
            <a:lnSpc>
              <a:spcPct val="100000"/>
            </a:lnSpc>
          </a:pPr>
          <a:r>
            <a:rPr lang="lv-LV" sz="900" b="0" i="1" strike="noStrike" spc="-1">
              <a:solidFill>
                <a:srgbClr val="000000"/>
              </a:solidFill>
              <a:latin typeface="Verdana"/>
              <a:ea typeface="Verdana"/>
            </a:rPr>
            <a:t>Assumptions and risks need to be controlled to achieve objectives, deliver required results and implement planned activities.</a:t>
          </a:r>
          <a:endParaRPr lang="lv-LV" sz="900" b="0" strike="noStrike" spc="-1">
            <a:latin typeface="Times New Roman"/>
          </a:endParaRPr>
        </a:p>
        <a:p>
          <a:pPr>
            <a:lnSpc>
              <a:spcPct val="100000"/>
            </a:lnSpc>
          </a:pPr>
          <a:r>
            <a:rPr lang="lv-LV" sz="900" b="0" i="1" strike="noStrike" spc="-1">
              <a:solidFill>
                <a:srgbClr val="FF0000"/>
              </a:solidFill>
              <a:latin typeface="Verdana"/>
              <a:ea typeface="Verdana"/>
            </a:rPr>
            <a:t> </a:t>
          </a:r>
          <a:endParaRPr lang="lv-LV" sz="900" b="0" strike="noStrike" spc="-1">
            <a:latin typeface="Times New Roman"/>
          </a:endParaRPr>
        </a:p>
        <a:p>
          <a:pPr>
            <a:lnSpc>
              <a:spcPct val="100000"/>
            </a:lnSpc>
          </a:pPr>
          <a:endParaRPr lang="lv-LV" sz="900" b="0" strike="noStrike" spc="-1">
            <a:latin typeface="Times New Roman"/>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48</xdr:col>
      <xdr:colOff>3969</xdr:colOff>
      <xdr:row>5</xdr:row>
      <xdr:rowOff>31749</xdr:rowOff>
    </xdr:from>
    <xdr:to>
      <xdr:col>58</xdr:col>
      <xdr:colOff>1277938</xdr:colOff>
      <xdr:row>7</xdr:row>
      <xdr:rowOff>230187</xdr:rowOff>
    </xdr:to>
    <xdr:sp macro="" textlink="">
      <xdr:nvSpPr>
        <xdr:cNvPr id="2" name="CustomShape 1">
          <a:extLst>
            <a:ext uri="{FF2B5EF4-FFF2-40B4-BE49-F238E27FC236}">
              <a16:creationId xmlns:a16="http://schemas.microsoft.com/office/drawing/2014/main" id="{C524B3DE-E796-4BD1-AD77-CB68235CA334}"/>
            </a:ext>
          </a:extLst>
        </xdr:cNvPr>
        <xdr:cNvSpPr/>
      </xdr:nvSpPr>
      <xdr:spPr>
        <a:xfrm>
          <a:off x="17418844" y="992187"/>
          <a:ext cx="8258969" cy="658813"/>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Cost items</a:t>
          </a:r>
          <a:endParaRPr lang="lv-LV" sz="900" b="0" strike="noStrike" spc="-1">
            <a:latin typeface="Times New Roman"/>
          </a:endParaRPr>
        </a:p>
        <a:p>
          <a:pPr>
            <a:lnSpc>
              <a:spcPct val="100000"/>
            </a:lnSpc>
          </a:pPr>
          <a:r>
            <a:rPr lang="lv-LV" sz="900" b="0" i="1" strike="noStrike" spc="-1">
              <a:solidFill>
                <a:srgbClr val="000000"/>
              </a:solidFill>
              <a:latin typeface="Verdana"/>
              <a:ea typeface="Verdana"/>
            </a:rPr>
            <a:t>Please note that number of rows is limited for each particular budget heading, all the cost items have to be listed in the available rows and the costs per unit are to be listed in each partner’s budget. </a:t>
          </a:r>
          <a:endParaRPr lang="lv-LV" sz="900" b="0" strike="noStrike" spc="-1">
            <a:latin typeface="Times New Roman"/>
          </a:endParaRPr>
        </a:p>
        <a:p>
          <a:pPr>
            <a:lnSpc>
              <a:spcPct val="100000"/>
            </a:lnSpc>
          </a:pPr>
          <a:r>
            <a:rPr lang="lv-LV" sz="900" b="0" i="1" strike="noStrike" spc="-1">
              <a:solidFill>
                <a:srgbClr val="000000"/>
              </a:solidFill>
              <a:latin typeface="Verdana"/>
              <a:ea typeface="Verdana"/>
            </a:rPr>
            <a:t>If several partners have the same cost items, they have to fill in the number of units and unit rate for the respective partner in the same cost items row. Budget lines should not repeat each other – the same titles are forbidden! E.g. all project partners have a project manager, they all fill in the information on the related costs in the same row! </a:t>
          </a:r>
          <a:endParaRPr lang="lv-LV" sz="900" b="0" strike="noStrike" spc="-1">
            <a:latin typeface="Times New Roman"/>
          </a:endParaRPr>
        </a:p>
      </xdr:txBody>
    </xdr:sp>
    <xdr:clientData/>
  </xdr:twoCellAnchor>
  <xdr:twoCellAnchor editAs="oneCell">
    <xdr:from>
      <xdr:col>54</xdr:col>
      <xdr:colOff>15111</xdr:colOff>
      <xdr:row>8</xdr:row>
      <xdr:rowOff>39687</xdr:rowOff>
    </xdr:from>
    <xdr:to>
      <xdr:col>58</xdr:col>
      <xdr:colOff>1592263</xdr:colOff>
      <xdr:row>55</xdr:row>
      <xdr:rowOff>63722</xdr:rowOff>
    </xdr:to>
    <xdr:sp macro="" textlink="">
      <xdr:nvSpPr>
        <xdr:cNvPr id="3" name="CustomShape 1">
          <a:extLst>
            <a:ext uri="{FF2B5EF4-FFF2-40B4-BE49-F238E27FC236}">
              <a16:creationId xmlns:a16="http://schemas.microsoft.com/office/drawing/2014/main" id="{12867CC8-1111-4325-9EB2-5774D92FD98C}"/>
            </a:ext>
          </a:extLst>
        </xdr:cNvPr>
        <xdr:cNvSpPr/>
      </xdr:nvSpPr>
      <xdr:spPr>
        <a:xfrm>
          <a:off x="17429986" y="1960562"/>
          <a:ext cx="8565327" cy="210683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Units for the cost items</a:t>
          </a:r>
          <a:endParaRPr lang="lv-LV" sz="900" b="0" strike="noStrike" spc="-1">
            <a:latin typeface="Times New Roman"/>
          </a:endParaRPr>
        </a:p>
        <a:p>
          <a:pPr>
            <a:lnSpc>
              <a:spcPct val="100000"/>
            </a:lnSpc>
          </a:pPr>
          <a:r>
            <a:rPr lang="lv-LV" sz="900" b="0" i="1" strike="noStrike" spc="-1">
              <a:solidFill>
                <a:srgbClr val="000000"/>
              </a:solidFill>
              <a:latin typeface="Verdana"/>
              <a:ea typeface="Verdana"/>
            </a:rPr>
            <a:t>Choose the most appropriate unit for each cost item, e.g. months for the staff costs, trips for travel, units for equipment, etc. </a:t>
          </a:r>
          <a:endParaRPr lang="lv-LV" sz="900" b="0" strike="noStrike" spc="-1">
            <a:latin typeface="Times New Roman"/>
          </a:endParaRPr>
        </a:p>
        <a:p>
          <a:pPr>
            <a:lnSpc>
              <a:spcPct val="100000"/>
            </a:lnSpc>
            <a:spcAft>
              <a:spcPts val="601"/>
            </a:spcAft>
          </a:pPr>
          <a:r>
            <a:rPr lang="lv-LV" sz="900" b="0" i="1" strike="noStrike" spc="-1">
              <a:solidFill>
                <a:srgbClr val="000000"/>
              </a:solidFill>
              <a:latin typeface="Verdana"/>
              <a:ea typeface="Verdana"/>
            </a:rPr>
            <a:t>Please insert the number of full items into the table, e.g. if project bookkeeper is working 50% of his full time for the project with the duration of 6 months, the number of units should be 3 months.                                            </a:t>
          </a:r>
          <a:endParaRPr lang="lv-LV" sz="900" b="0" strike="noStrike" spc="-1">
            <a:latin typeface="Times New Roman"/>
          </a:endParaRPr>
        </a:p>
        <a:p>
          <a:pPr>
            <a:lnSpc>
              <a:spcPct val="100000"/>
            </a:lnSpc>
            <a:spcAft>
              <a:spcPts val="601"/>
            </a:spcAft>
          </a:pPr>
          <a:r>
            <a:rPr lang="lv-LV" sz="900" b="0" i="1" strike="noStrike" spc="-1">
              <a:solidFill>
                <a:srgbClr val="000000"/>
              </a:solidFill>
              <a:latin typeface="Verdana"/>
              <a:ea typeface="Verdana"/>
            </a:rPr>
            <a:t>After the number of cost items and their costs are inserted, they automatically multiply and the result appears in the yellow fields.               </a:t>
          </a:r>
          <a:endParaRPr lang="lv-LV" sz="900" b="0" strike="noStrike" spc="-1">
            <a:latin typeface="Times New Roman"/>
          </a:endParaRPr>
        </a:p>
      </xdr:txBody>
    </xdr:sp>
    <xdr:clientData/>
  </xdr:twoCellAnchor>
  <xdr:twoCellAnchor editAs="oneCell">
    <xdr:from>
      <xdr:col>54</xdr:col>
      <xdr:colOff>19843</xdr:colOff>
      <xdr:row>1</xdr:row>
      <xdr:rowOff>103187</xdr:rowOff>
    </xdr:from>
    <xdr:to>
      <xdr:col>58</xdr:col>
      <xdr:colOff>1227138</xdr:colOff>
      <xdr:row>6</xdr:row>
      <xdr:rowOff>55563</xdr:rowOff>
    </xdr:to>
    <xdr:sp macro="" textlink="">
      <xdr:nvSpPr>
        <xdr:cNvPr id="4" name="CustomShape 1">
          <a:extLst>
            <a:ext uri="{FF2B5EF4-FFF2-40B4-BE49-F238E27FC236}">
              <a16:creationId xmlns:a16="http://schemas.microsoft.com/office/drawing/2014/main" id="{5558EA02-8176-41ED-A66B-63CFEEA3F73A}"/>
            </a:ext>
          </a:extLst>
        </xdr:cNvPr>
        <xdr:cNvSpPr/>
      </xdr:nvSpPr>
      <xdr:spPr>
        <a:xfrm>
          <a:off x="17434718" y="230187"/>
          <a:ext cx="8195470" cy="952501"/>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Budget per partners.</a:t>
          </a:r>
          <a:endParaRPr lang="lv-LV" sz="900" b="0" strike="noStrike" spc="-1">
            <a:latin typeface="Times New Roman"/>
          </a:endParaRPr>
        </a:p>
        <a:p>
          <a:pPr>
            <a:lnSpc>
              <a:spcPct val="100000"/>
            </a:lnSpc>
          </a:pPr>
          <a:r>
            <a:rPr lang="lv-LV" sz="900" b="0" i="1" strike="noStrike" spc="-1">
              <a:solidFill>
                <a:srgbClr val="000000"/>
              </a:solidFill>
              <a:latin typeface="Verdana"/>
              <a:ea typeface="Verdana"/>
            </a:rPr>
            <a:t>Project budget shall be realistic, coherent, in line with principles of economy, efficiency and effectiveness, include all project costs,                                            proportionate to proposed project objective, work plan and outputs and results.</a:t>
          </a:r>
          <a:endParaRPr lang="lv-LV" sz="900" b="0" strike="noStrike" spc="-1">
            <a:latin typeface="Times New Roman"/>
          </a:endParaRPr>
        </a:p>
        <a:p>
          <a:pPr>
            <a:lnSpc>
              <a:spcPct val="100000"/>
            </a:lnSpc>
          </a:pPr>
          <a:r>
            <a:rPr lang="lv-LV" sz="900" b="0" i="1" strike="noStrike" spc="-1">
              <a:solidFill>
                <a:srgbClr val="000000"/>
              </a:solidFill>
              <a:latin typeface="Verdana"/>
              <a:ea typeface="Verdana"/>
            </a:rPr>
            <a:t>Planned costs shall be eligible according to the requirements set in section </a:t>
          </a:r>
          <a:r>
            <a:rPr lang="lv-LV" sz="900" b="1" i="1" strike="noStrike" spc="-1">
              <a:solidFill>
                <a:srgbClr val="000000"/>
              </a:solidFill>
              <a:latin typeface="Verdana"/>
              <a:ea typeface="Verdana"/>
            </a:rPr>
            <a:t>3 "Project budget and eligible costs"</a:t>
          </a:r>
          <a:r>
            <a:rPr lang="lv-LV" sz="900" b="0" i="1" strike="noStrike" spc="-1">
              <a:solidFill>
                <a:srgbClr val="000000"/>
              </a:solidFill>
              <a:latin typeface="Verdana"/>
              <a:ea typeface="Verdana"/>
            </a:rPr>
            <a:t> of the </a:t>
          </a:r>
          <a:r>
            <a:rPr lang="lv-LV" sz="900" b="1" i="1" strike="noStrike" spc="-1">
              <a:solidFill>
                <a:srgbClr val="000000"/>
              </a:solidFill>
              <a:latin typeface="Verdana"/>
              <a:ea typeface="Verdana"/>
            </a:rPr>
            <a:t>Guidelines</a:t>
          </a:r>
          <a:br>
            <a:rPr lang="lv-LV" sz="900" b="1" i="1" strike="noStrike" spc="-1">
              <a:solidFill>
                <a:srgbClr val="000000"/>
              </a:solidFill>
              <a:latin typeface="Verdana"/>
              <a:ea typeface="Verdana"/>
            </a:rPr>
          </a:br>
          <a:r>
            <a:rPr lang="lv-LV" sz="900" b="1" i="1" strike="noStrike" spc="-1">
              <a:solidFill>
                <a:srgbClr val="000000"/>
              </a:solidFill>
              <a:latin typeface="Verdana"/>
              <a:ea typeface="Verdana"/>
            </a:rPr>
            <a:t>for Grant Applicants and Project Implementation</a:t>
          </a:r>
          <a:r>
            <a:rPr lang="lv-LV" sz="900" b="0" i="1" strike="noStrike" spc="-1">
              <a:solidFill>
                <a:srgbClr val="000000"/>
              </a:solidFill>
              <a:latin typeface="Verdana"/>
              <a:ea typeface="Verdana"/>
            </a:rPr>
            <a:t>.  </a:t>
          </a:r>
          <a:endParaRPr lang="lv-LV" sz="900" b="0" strike="noStrike" spc="-1">
            <a:latin typeface="Times New Roman"/>
          </a:endParaRPr>
        </a:p>
      </xdr:txBody>
    </xdr:sp>
    <xdr:clientData/>
  </xdr:twoCellAnchor>
  <xdr:twoCellAnchor editAs="oneCell">
    <xdr:from>
      <xdr:col>54</xdr:col>
      <xdr:colOff>11141</xdr:colOff>
      <xdr:row>13</xdr:row>
      <xdr:rowOff>95250</xdr:rowOff>
    </xdr:from>
    <xdr:to>
      <xdr:col>58</xdr:col>
      <xdr:colOff>1412874</xdr:colOff>
      <xdr:row>54</xdr:row>
      <xdr:rowOff>79374</xdr:rowOff>
    </xdr:to>
    <xdr:sp macro="" textlink="">
      <xdr:nvSpPr>
        <xdr:cNvPr id="5" name="CustomShape 1">
          <a:extLst>
            <a:ext uri="{FF2B5EF4-FFF2-40B4-BE49-F238E27FC236}">
              <a16:creationId xmlns:a16="http://schemas.microsoft.com/office/drawing/2014/main" id="{1C24896A-4FE1-4CA3-B476-2A2BC90A5CC4}"/>
            </a:ext>
          </a:extLst>
        </xdr:cNvPr>
        <xdr:cNvSpPr/>
      </xdr:nvSpPr>
      <xdr:spPr>
        <a:xfrm>
          <a:off x="17426016" y="2857500"/>
          <a:ext cx="8386733" cy="1055687"/>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Budget Heading 1 Staff costs </a:t>
          </a:r>
          <a:endParaRPr lang="lv-LV" sz="900" b="0" strike="noStrike" spc="-1">
            <a:latin typeface="Times New Roman"/>
          </a:endParaRPr>
        </a:p>
        <a:p>
          <a:pPr>
            <a:lnSpc>
              <a:spcPct val="100000"/>
            </a:lnSpc>
            <a:spcBef>
              <a:spcPts val="300"/>
            </a:spcBef>
            <a:spcAft>
              <a:spcPts val="300"/>
            </a:spcAft>
          </a:pPr>
          <a:r>
            <a:rPr lang="lv-LV" sz="900" b="0" i="1" strike="noStrike" spc="-1">
              <a:solidFill>
                <a:srgbClr val="000000"/>
              </a:solidFill>
              <a:latin typeface="Verdana"/>
              <a:ea typeface="Verdana"/>
            </a:rPr>
            <a:t>Gross employment costs shall be in line with work/employment contract (fulltime or part-time).</a:t>
          </a:r>
          <a:r>
            <a:rPr lang="lv-LV" sz="900" b="0" i="1" strike="noStrike" spc="-1" baseline="0">
              <a:solidFill>
                <a:srgbClr val="000000"/>
              </a:solidFill>
              <a:latin typeface="Verdana"/>
              <a:ea typeface="Verdana"/>
            </a:rPr>
            <a:t> </a:t>
          </a:r>
          <a:r>
            <a:rPr lang="lv-LV" sz="900" b="0" i="1" strike="noStrike" spc="-1">
              <a:solidFill>
                <a:srgbClr val="000000"/>
              </a:solidFill>
              <a:latin typeface="Verdana"/>
              <a:ea typeface="Verdana"/>
            </a:rPr>
            <a:t>Employment costs shall be paid out based on a payslip or an equivalent document. </a:t>
          </a:r>
          <a:endParaRPr lang="lv-LV" sz="900" b="0" strike="noStrike" spc="-1">
            <a:latin typeface="Times New Roman"/>
          </a:endParaRPr>
        </a:p>
        <a:p>
          <a:pPr>
            <a:lnSpc>
              <a:spcPct val="100000"/>
            </a:lnSpc>
            <a:spcBef>
              <a:spcPts val="300"/>
            </a:spcBef>
            <a:spcAft>
              <a:spcPts val="300"/>
            </a:spcAft>
          </a:pPr>
          <a:r>
            <a:rPr lang="lv-LV" sz="900" b="1" i="1" strike="noStrike" spc="-1">
              <a:solidFill>
                <a:srgbClr val="000000"/>
              </a:solidFill>
              <a:latin typeface="Verdana"/>
              <a:ea typeface="Verdana"/>
            </a:rPr>
            <a:t>NB!</a:t>
          </a:r>
          <a:r>
            <a:rPr lang="lv-LV" sz="900" b="0" i="1" strike="noStrike" spc="-1">
              <a:solidFill>
                <a:srgbClr val="000000"/>
              </a:solidFill>
              <a:latin typeface="Verdana"/>
              <a:ea typeface="Verdana"/>
            </a:rPr>
            <a:t> Staff working for the project and remunerated from staff costs cannot conclude any service contracts that are financed within the same project.  </a:t>
          </a:r>
          <a:endParaRPr lang="lv-LV" sz="900" b="0" strike="noStrike" spc="-1">
            <a:latin typeface="Times New Roman"/>
          </a:endParaRPr>
        </a:p>
      </xdr:txBody>
    </xdr:sp>
    <xdr:clientData/>
  </xdr:twoCellAnchor>
  <xdr:twoCellAnchor editAs="oneCell">
    <xdr:from>
      <xdr:col>54</xdr:col>
      <xdr:colOff>24471</xdr:colOff>
      <xdr:row>53</xdr:row>
      <xdr:rowOff>35809</xdr:rowOff>
    </xdr:from>
    <xdr:to>
      <xdr:col>58</xdr:col>
      <xdr:colOff>1535113</xdr:colOff>
      <xdr:row>107</xdr:row>
      <xdr:rowOff>150239</xdr:rowOff>
    </xdr:to>
    <xdr:sp macro="" textlink="">
      <xdr:nvSpPr>
        <xdr:cNvPr id="6" name="CustomShape 1">
          <a:extLst>
            <a:ext uri="{FF2B5EF4-FFF2-40B4-BE49-F238E27FC236}">
              <a16:creationId xmlns:a16="http://schemas.microsoft.com/office/drawing/2014/main" id="{9873F2D3-97D4-4288-8491-D7B532FDD0A6}"/>
            </a:ext>
          </a:extLst>
        </xdr:cNvPr>
        <xdr:cNvSpPr/>
      </xdr:nvSpPr>
      <xdr:spPr>
        <a:xfrm>
          <a:off x="17439346" y="3702934"/>
          <a:ext cx="8492467" cy="2598868"/>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ysClr val="windowText" lastClr="000000"/>
              </a:solidFill>
              <a:latin typeface="Verdana"/>
              <a:ea typeface="Verdana"/>
            </a:rPr>
            <a:t>Budget Heading 2 Travel and accommodation costs </a:t>
          </a:r>
          <a:endParaRPr lang="lv-LV" sz="900" b="0" strike="noStrike" spc="-1">
            <a:solidFill>
              <a:sysClr val="windowText" lastClr="000000"/>
            </a:solidFill>
            <a:latin typeface="Times New Roman"/>
          </a:endParaRPr>
        </a:p>
        <a:p>
          <a:pPr>
            <a:lnSpc>
              <a:spcPct val="100000"/>
            </a:lnSpc>
            <a:spcBef>
              <a:spcPts val="300"/>
            </a:spcBef>
            <a:spcAft>
              <a:spcPts val="300"/>
            </a:spcAft>
          </a:pPr>
          <a:r>
            <a:rPr lang="lv-LV" sz="900" b="0" i="1" strike="noStrike" spc="-1">
              <a:solidFill>
                <a:sysClr val="windowText" lastClr="000000"/>
              </a:solidFill>
              <a:latin typeface="Verdana"/>
              <a:ea typeface="Verdana"/>
            </a:rPr>
            <a:t>Travel costs, accommodation costs, visa costs and daily allowances are eligible.          </a:t>
          </a:r>
          <a:endParaRPr lang="lv-LV" sz="900" b="0" strike="noStrike" spc="-1">
            <a:solidFill>
              <a:sysClr val="windowText" lastClr="000000"/>
            </a:solidFill>
            <a:latin typeface="Times New Roman"/>
          </a:endParaRPr>
        </a:p>
        <a:p>
          <a:pPr>
            <a:lnSpc>
              <a:spcPct val="100000"/>
            </a:lnSpc>
            <a:spcBef>
              <a:spcPts val="300"/>
            </a:spcBef>
            <a:spcAft>
              <a:spcPts val="300"/>
            </a:spcAft>
          </a:pPr>
          <a:r>
            <a:rPr lang="lv-LV" sz="900" b="0" i="1" strike="noStrike" spc="-1">
              <a:solidFill>
                <a:sysClr val="windowText" lastClr="000000"/>
              </a:solidFill>
              <a:latin typeface="Verdana"/>
              <a:ea typeface="Verdana"/>
            </a:rPr>
            <a:t>Travel and accommodation costs and in justified cases guests/target group of events, members of project management group and drivers of partner organizations are eligible.  </a:t>
          </a:r>
          <a:endParaRPr lang="lv-LV" sz="900" b="0" strike="noStrike" spc="-1">
            <a:solidFill>
              <a:sysClr val="windowText" lastClr="000000"/>
            </a:solidFill>
            <a:latin typeface="Times New Roman"/>
          </a:endParaRPr>
        </a:p>
        <a:p>
          <a:pPr>
            <a:lnSpc>
              <a:spcPct val="100000"/>
            </a:lnSpc>
            <a:spcBef>
              <a:spcPts val="300"/>
            </a:spcBef>
            <a:spcAft>
              <a:spcPts val="300"/>
            </a:spcAft>
          </a:pPr>
          <a:r>
            <a:rPr lang="lv-LV" sz="900" b="0" i="1" strike="noStrike" spc="-1">
              <a:solidFill>
                <a:sysClr val="windowText" lastClr="000000"/>
              </a:solidFill>
              <a:latin typeface="Verdana"/>
              <a:ea typeface="Verdana"/>
            </a:rPr>
            <a:t>If the project plans activities outside area indicated in Section 1.7. of the Guidelines, these costs are to be clearly listed in the project budget section </a:t>
          </a:r>
          <a:r>
            <a:rPr lang="lv-LV" sz="900" b="1" i="1" u="sng" strike="noStrike" spc="-1">
              <a:solidFill>
                <a:sysClr val="windowText" lastClr="000000"/>
              </a:solidFill>
              <a:latin typeface="Verdana"/>
              <a:ea typeface="Verdana"/>
            </a:rPr>
            <a:t>"Travel costs of activities outside of the regions of Latvia (specify the destination)"</a:t>
          </a:r>
          <a:r>
            <a:rPr lang="lv-LV" sz="900" b="0" i="1" strike="noStrike" spc="-1">
              <a:solidFill>
                <a:sysClr val="windowText" lastClr="000000"/>
              </a:solidFill>
              <a:latin typeface="Verdana"/>
              <a:ea typeface="Verdana"/>
            </a:rPr>
            <a:t> and justified in the description of relevant activity package.</a:t>
          </a:r>
        </a:p>
        <a:p>
          <a:pPr>
            <a:lnSpc>
              <a:spcPct val="100000"/>
            </a:lnSpc>
            <a:spcBef>
              <a:spcPts val="300"/>
            </a:spcBef>
            <a:spcAft>
              <a:spcPts val="300"/>
            </a:spcAft>
          </a:pPr>
          <a:r>
            <a:rPr lang="lv-LV" sz="900" b="0" i="1" strike="noStrike" spc="-1">
              <a:solidFill>
                <a:sysClr val="windowText" lastClr="000000"/>
              </a:solidFill>
              <a:latin typeface="Verdana"/>
              <a:ea typeface="Verdana"/>
            </a:rPr>
            <a:t>NB!</a:t>
          </a:r>
          <a:r>
            <a:rPr lang="lv-LV" sz="900" b="0" i="1" strike="noStrike" spc="-1" baseline="0">
              <a:solidFill>
                <a:sysClr val="windowText" lastClr="000000"/>
              </a:solidFill>
              <a:latin typeface="Verdana"/>
              <a:ea typeface="Verdana"/>
            </a:rPr>
            <a:t> if the project beneficiary organises an event outside of the regions of Latvia indicated in the section 1.7. of the Guidelines, but in the territory of Latvia and/or other EEA country or travels to event outside of the regions of Latvia indicated in the section 1.7. of the Guidelines, but in the territory of Latvia and/or other EEA country, then all costs connected with the organisation of event or traveling to event (e.g. travelling, external expertise, equipment etc.) fall within the scope of activities implemented outside of the regions of Latvia indicated in the section 1.7. of the Guidelines.</a:t>
          </a:r>
        </a:p>
        <a:p>
          <a:pPr>
            <a:lnSpc>
              <a:spcPct val="100000"/>
            </a:lnSpc>
            <a:spcBef>
              <a:spcPts val="300"/>
            </a:spcBef>
            <a:spcAft>
              <a:spcPts val="300"/>
            </a:spcAft>
          </a:pPr>
          <a:r>
            <a:rPr lang="lv-LV" sz="900" b="0" i="1" strike="noStrike" spc="-1" baseline="0">
              <a:solidFill>
                <a:sysClr val="windowText" lastClr="000000"/>
              </a:solidFill>
              <a:latin typeface="Verdana"/>
              <a:ea typeface="Verdana"/>
            </a:rPr>
            <a:t>These costs have to be clearly indicated, specified and justified in the application form. </a:t>
          </a:r>
        </a:p>
        <a:p>
          <a:pPr>
            <a:lnSpc>
              <a:spcPct val="100000"/>
            </a:lnSpc>
            <a:spcBef>
              <a:spcPts val="300"/>
            </a:spcBef>
            <a:spcAft>
              <a:spcPts val="300"/>
            </a:spcAft>
          </a:pPr>
          <a:endParaRPr lang="lv-LV" sz="900" b="0" strike="noStrike" spc="-1">
            <a:solidFill>
              <a:srgbClr val="7030A0"/>
            </a:solidFill>
            <a:latin typeface="Times New Roman"/>
          </a:endParaRPr>
        </a:p>
        <a:p>
          <a:pPr>
            <a:lnSpc>
              <a:spcPct val="100000"/>
            </a:lnSpc>
            <a:spcBef>
              <a:spcPts val="300"/>
            </a:spcBef>
            <a:spcAft>
              <a:spcPts val="300"/>
            </a:spcAft>
          </a:pPr>
          <a:endParaRPr lang="lv-LV" sz="900" b="0" strike="noStrike" spc="-1">
            <a:solidFill>
              <a:srgbClr val="7030A0"/>
            </a:solidFill>
            <a:latin typeface="Times New Roman"/>
          </a:endParaRPr>
        </a:p>
        <a:p>
          <a:pPr>
            <a:lnSpc>
              <a:spcPct val="100000"/>
            </a:lnSpc>
            <a:spcBef>
              <a:spcPts val="300"/>
            </a:spcBef>
            <a:spcAft>
              <a:spcPts val="300"/>
            </a:spcAft>
          </a:pPr>
          <a:endParaRPr lang="lv-LV" sz="900" b="0" strike="noStrike" spc="-1">
            <a:solidFill>
              <a:srgbClr val="7030A0"/>
            </a:solidFill>
            <a:latin typeface="Times New Roman"/>
          </a:endParaRPr>
        </a:p>
      </xdr:txBody>
    </xdr:sp>
    <xdr:clientData/>
  </xdr:twoCellAnchor>
  <xdr:twoCellAnchor editAs="oneCell">
    <xdr:from>
      <xdr:col>54</xdr:col>
      <xdr:colOff>48314</xdr:colOff>
      <xdr:row>110</xdr:row>
      <xdr:rowOff>23813</xdr:rowOff>
    </xdr:from>
    <xdr:to>
      <xdr:col>58</xdr:col>
      <xdr:colOff>1473201</xdr:colOff>
      <xdr:row>122</xdr:row>
      <xdr:rowOff>10200</xdr:rowOff>
    </xdr:to>
    <xdr:sp macro="" textlink="">
      <xdr:nvSpPr>
        <xdr:cNvPr id="7" name="CustomShape 1">
          <a:extLst>
            <a:ext uri="{FF2B5EF4-FFF2-40B4-BE49-F238E27FC236}">
              <a16:creationId xmlns:a16="http://schemas.microsoft.com/office/drawing/2014/main" id="{FA80610F-BB7A-41F3-B7A7-7B9BEA9DF333}"/>
            </a:ext>
          </a:extLst>
        </xdr:cNvPr>
        <xdr:cNvSpPr/>
      </xdr:nvSpPr>
      <xdr:spPr>
        <a:xfrm>
          <a:off x="17463189" y="6683376"/>
          <a:ext cx="8413062" cy="1894562"/>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Budget Heading 3 External expertise and service costs</a:t>
          </a:r>
          <a:endParaRPr lang="lv-LV" sz="900" b="0" strike="noStrike" spc="-1">
            <a:latin typeface="Times New Roman"/>
          </a:endParaRPr>
        </a:p>
        <a:p>
          <a:pPr>
            <a:lnSpc>
              <a:spcPct val="100000"/>
            </a:lnSpc>
            <a:spcBef>
              <a:spcPts val="300"/>
            </a:spcBef>
            <a:spcAft>
              <a:spcPts val="300"/>
            </a:spcAft>
          </a:pPr>
          <a:r>
            <a:rPr lang="lv-LV" sz="900" b="0" i="1" strike="noStrike" spc="-1">
              <a:solidFill>
                <a:srgbClr val="000000"/>
              </a:solidFill>
              <a:latin typeface="Verdana"/>
              <a:ea typeface="Verdana"/>
            </a:rPr>
            <a:t>External expertise and services must be essential to the project. Justification for these costs has to be provided in the description of relevant activity packages. </a:t>
          </a:r>
          <a:endParaRPr lang="lv-LV" sz="900" b="0" strike="noStrike" spc="-1">
            <a:latin typeface="Times New Roman"/>
          </a:endParaRPr>
        </a:p>
        <a:p>
          <a:pPr>
            <a:lnSpc>
              <a:spcPct val="100000"/>
            </a:lnSpc>
            <a:spcBef>
              <a:spcPts val="300"/>
            </a:spcBef>
            <a:spcAft>
              <a:spcPts val="300"/>
            </a:spcAft>
          </a:pPr>
          <a:r>
            <a:rPr lang="lv-LV" sz="900" b="0" i="1" strike="noStrike" spc="-1">
              <a:solidFill>
                <a:srgbClr val="000000"/>
              </a:solidFill>
              <a:latin typeface="Verdana"/>
              <a:ea typeface="Verdana"/>
            </a:rPr>
            <a:t>All costs are subject to applicable public procurement rules.</a:t>
          </a:r>
          <a:endParaRPr lang="lv-LV" sz="900" b="0" strike="noStrike" spc="-1">
            <a:latin typeface="Times New Roman"/>
          </a:endParaRPr>
        </a:p>
        <a:p>
          <a:pPr>
            <a:lnSpc>
              <a:spcPct val="100000"/>
            </a:lnSpc>
            <a:spcBef>
              <a:spcPts val="300"/>
            </a:spcBef>
            <a:spcAft>
              <a:spcPts val="300"/>
            </a:spcAft>
          </a:pPr>
          <a:r>
            <a:rPr lang="lv-LV" sz="900" b="0" i="1" strike="noStrike" spc="-1">
              <a:solidFill>
                <a:srgbClr val="000000"/>
              </a:solidFill>
              <a:latin typeface="Verdana"/>
              <a:ea typeface="Verdana"/>
            </a:rPr>
            <a:t>Subcontracting other project beneficiary organizations or their employees working for project is not allowed. </a:t>
          </a:r>
          <a:endParaRPr lang="lv-LV" sz="900" b="0" strike="noStrike" spc="-1">
            <a:latin typeface="Times New Roman"/>
          </a:endParaRPr>
        </a:p>
        <a:p>
          <a:pPr>
            <a:lnSpc>
              <a:spcPct val="100000"/>
            </a:lnSpc>
            <a:spcBef>
              <a:spcPts val="300"/>
            </a:spcBef>
            <a:spcAft>
              <a:spcPts val="300"/>
            </a:spcAft>
          </a:pPr>
          <a:endParaRPr lang="lv-LV" sz="900" b="0" strike="noStrike" spc="-1">
            <a:latin typeface="Times New Roman"/>
          </a:endParaRPr>
        </a:p>
      </xdr:txBody>
    </xdr:sp>
    <xdr:clientData/>
  </xdr:twoCellAnchor>
  <xdr:twoCellAnchor editAs="oneCell">
    <xdr:from>
      <xdr:col>54</xdr:col>
      <xdr:colOff>45304</xdr:colOff>
      <xdr:row>123</xdr:row>
      <xdr:rowOff>158753</xdr:rowOff>
    </xdr:from>
    <xdr:to>
      <xdr:col>58</xdr:col>
      <xdr:colOff>1592263</xdr:colOff>
      <xdr:row>171</xdr:row>
      <xdr:rowOff>82551</xdr:rowOff>
    </xdr:to>
    <xdr:sp macro="" textlink="">
      <xdr:nvSpPr>
        <xdr:cNvPr id="8" name="CustomShape 1">
          <a:extLst>
            <a:ext uri="{FF2B5EF4-FFF2-40B4-BE49-F238E27FC236}">
              <a16:creationId xmlns:a16="http://schemas.microsoft.com/office/drawing/2014/main" id="{13A9E1A5-3626-45E3-A9FF-D2283A0FBF78}"/>
            </a:ext>
          </a:extLst>
        </xdr:cNvPr>
        <xdr:cNvSpPr/>
      </xdr:nvSpPr>
      <xdr:spPr>
        <a:xfrm>
          <a:off x="17460179" y="8890003"/>
          <a:ext cx="8535134" cy="1492248"/>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Budget Heading 4 Equipment costs</a:t>
          </a:r>
          <a:endParaRPr lang="lv-LV" sz="900" b="0" strike="noStrike" spc="-1">
            <a:latin typeface="Times New Roman"/>
          </a:endParaRPr>
        </a:p>
        <a:p>
          <a:pPr>
            <a:lnSpc>
              <a:spcPct val="100000"/>
            </a:lnSpc>
          </a:pPr>
          <a:endParaRPr lang="lv-LV" sz="900" b="0" strike="noStrike" spc="-1">
            <a:latin typeface="Times New Roman"/>
          </a:endParaRPr>
        </a:p>
        <a:p>
          <a:pPr>
            <a:lnSpc>
              <a:spcPct val="100000"/>
            </a:lnSpc>
            <a:spcBef>
              <a:spcPts val="300"/>
            </a:spcBef>
            <a:spcAft>
              <a:spcPts val="300"/>
            </a:spcAft>
          </a:pPr>
          <a:r>
            <a:rPr lang="lv-LV" sz="900" b="0" i="1" strike="noStrike" spc="-1">
              <a:solidFill>
                <a:srgbClr val="000000"/>
              </a:solidFill>
              <a:latin typeface="Verdana"/>
              <a:ea typeface="Verdana"/>
            </a:rPr>
            <a:t>Purchases or rent of equipment (new or used) is eligible only in case such equipment is necessary for reaching project results and guaranteeing their durability. Justification for these costs has to be provided in the description of relevant activity packages. </a:t>
          </a:r>
          <a:endParaRPr lang="lv-LV" sz="900" b="0" strike="noStrike" spc="-1">
            <a:latin typeface="Times New Roman"/>
          </a:endParaRPr>
        </a:p>
        <a:p>
          <a:pPr>
            <a:lnSpc>
              <a:spcPct val="100000"/>
            </a:lnSpc>
            <a:spcBef>
              <a:spcPts val="300"/>
            </a:spcBef>
            <a:spcAft>
              <a:spcPts val="300"/>
            </a:spcAft>
          </a:pPr>
          <a:r>
            <a:rPr lang="lv-LV" sz="900" b="0" i="1" strike="noStrike" spc="-1">
              <a:solidFill>
                <a:srgbClr val="000000"/>
              </a:solidFill>
              <a:latin typeface="Verdana"/>
              <a:ea typeface="Verdana"/>
            </a:rPr>
            <a:t>Equipment has not been supported from any EU funds or by other international, national, regional and/or local funds. </a:t>
          </a:r>
          <a:endParaRPr lang="lv-LV" sz="900" b="0" strike="noStrike" spc="-1">
            <a:latin typeface="Times New Roman"/>
          </a:endParaRPr>
        </a:p>
        <a:p>
          <a:pPr>
            <a:lnSpc>
              <a:spcPct val="100000"/>
            </a:lnSpc>
            <a:spcBef>
              <a:spcPts val="300"/>
            </a:spcBef>
            <a:spcAft>
              <a:spcPts val="300"/>
            </a:spcAft>
          </a:pPr>
          <a:r>
            <a:rPr lang="lv-LV" sz="900" b="0" i="1" strike="noStrike" spc="-1">
              <a:solidFill>
                <a:srgbClr val="000000"/>
              </a:solidFill>
              <a:latin typeface="Verdana"/>
              <a:ea typeface="Verdana"/>
            </a:rPr>
            <a:t>All costs are subject to applicable public procurement rules.</a:t>
          </a:r>
          <a:endParaRPr lang="lv-LV" sz="900" b="0" strike="noStrike" spc="-1">
            <a:latin typeface="Times New Roman"/>
          </a:endParaRPr>
        </a:p>
        <a:p>
          <a:pPr>
            <a:lnSpc>
              <a:spcPct val="100000"/>
            </a:lnSpc>
            <a:spcBef>
              <a:spcPts val="300"/>
            </a:spcBef>
            <a:spcAft>
              <a:spcPts val="300"/>
            </a:spcAft>
          </a:pPr>
          <a:r>
            <a:rPr lang="lv-LV" sz="900" b="0" i="1" strike="noStrike" spc="-1">
              <a:solidFill>
                <a:srgbClr val="000000"/>
              </a:solidFill>
              <a:latin typeface="Verdana"/>
              <a:ea typeface="Verdana"/>
            </a:rPr>
            <a:t>Equipment cannot be purchased or rented from another project beneficiary</a:t>
          </a:r>
          <a:endParaRPr lang="lv-LV" sz="900" b="0" strike="noStrike" spc="-1">
            <a:latin typeface="Times New Roman"/>
          </a:endParaRPr>
        </a:p>
      </xdr:txBody>
    </xdr:sp>
    <xdr:clientData/>
  </xdr:twoCellAnchor>
  <xdr:twoCellAnchor editAs="oneCell">
    <xdr:from>
      <xdr:col>54</xdr:col>
      <xdr:colOff>56417</xdr:colOff>
      <xdr:row>230</xdr:row>
      <xdr:rowOff>0</xdr:rowOff>
    </xdr:from>
    <xdr:to>
      <xdr:col>58</xdr:col>
      <xdr:colOff>1608138</xdr:colOff>
      <xdr:row>285</xdr:row>
      <xdr:rowOff>139700</xdr:rowOff>
    </xdr:to>
    <xdr:sp macro="" textlink="">
      <xdr:nvSpPr>
        <xdr:cNvPr id="10" name="CustomShape 1">
          <a:extLst>
            <a:ext uri="{FF2B5EF4-FFF2-40B4-BE49-F238E27FC236}">
              <a16:creationId xmlns:a16="http://schemas.microsoft.com/office/drawing/2014/main" id="{F45C24F3-5520-45A3-A3C8-09CAE84F11DE}"/>
            </a:ext>
          </a:extLst>
        </xdr:cNvPr>
        <xdr:cNvSpPr/>
      </xdr:nvSpPr>
      <xdr:spPr>
        <a:xfrm>
          <a:off x="17471292" y="10533063"/>
          <a:ext cx="8539896" cy="77787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spcBef>
              <a:spcPts val="300"/>
            </a:spcBef>
            <a:spcAft>
              <a:spcPts val="300"/>
            </a:spcAft>
          </a:pPr>
          <a:r>
            <a:rPr lang="lv-LV" sz="900" b="1" i="1" strike="noStrike" spc="-1">
              <a:solidFill>
                <a:srgbClr val="000000"/>
              </a:solidFill>
              <a:latin typeface="Verdana"/>
              <a:ea typeface="Verdana"/>
            </a:rPr>
            <a:t>Budget Heading 7 Preparatory costs</a:t>
          </a:r>
          <a:endParaRPr lang="lv-LV" sz="900" b="0" strike="noStrike" spc="-1">
            <a:latin typeface="Times New Roman"/>
          </a:endParaRPr>
        </a:p>
        <a:p>
          <a:pPr>
            <a:lnSpc>
              <a:spcPct val="100000"/>
            </a:lnSpc>
          </a:pPr>
          <a:r>
            <a:rPr lang="lv-LV" sz="900" b="1" i="1" strike="noStrike" spc="-1">
              <a:solidFill>
                <a:srgbClr val="000000"/>
              </a:solidFill>
              <a:latin typeface="Verdana"/>
              <a:ea typeface="Verdana"/>
            </a:rPr>
            <a:t>Preparatory costs</a:t>
          </a:r>
          <a:r>
            <a:rPr lang="lv-LV" sz="900" b="0" i="1" strike="noStrike" spc="-1">
              <a:solidFill>
                <a:srgbClr val="000000"/>
              </a:solidFill>
              <a:latin typeface="Verdana"/>
              <a:ea typeface="Verdana"/>
            </a:rPr>
            <a:t> - travel and subsistence costs of staff and other persons taking part in the project not exceeding EUR 2000 per project. </a:t>
          </a:r>
          <a:r>
            <a:rPr lang="lv-LV" sz="900" b="1" i="1" u="sng" strike="noStrike" spc="-1">
              <a:solidFill>
                <a:sysClr val="windowText" lastClr="000000"/>
              </a:solidFill>
              <a:latin typeface="Verdana"/>
              <a:ea typeface="Verdana"/>
              <a:cs typeface="+mn-cs"/>
            </a:rPr>
            <a:t>Preparatory costs are eligible only if payments are made after the publication of the 3rd call for proposals and not later than the day, on which the full application was submitted to the Programme.  </a:t>
          </a:r>
        </a:p>
        <a:p>
          <a:pPr>
            <a:lnSpc>
              <a:spcPct val="100000"/>
            </a:lnSpc>
          </a:pPr>
          <a:endParaRPr lang="lv-LV" sz="900" b="0" strike="noStrike" spc="-1">
            <a:latin typeface="Times New Roman"/>
          </a:endParaRPr>
        </a:p>
      </xdr:txBody>
    </xdr:sp>
    <xdr:clientData/>
  </xdr:twoCellAnchor>
  <xdr:twoCellAnchor editAs="oneCell">
    <xdr:from>
      <xdr:col>54</xdr:col>
      <xdr:colOff>26913</xdr:colOff>
      <xdr:row>290</xdr:row>
      <xdr:rowOff>248442</xdr:rowOff>
    </xdr:from>
    <xdr:to>
      <xdr:col>58</xdr:col>
      <xdr:colOff>1630363</xdr:colOff>
      <xdr:row>295</xdr:row>
      <xdr:rowOff>39688</xdr:rowOff>
    </xdr:to>
    <xdr:sp macro="" textlink="">
      <xdr:nvSpPr>
        <xdr:cNvPr id="11" name="CustomShape 1">
          <a:extLst>
            <a:ext uri="{FF2B5EF4-FFF2-40B4-BE49-F238E27FC236}">
              <a16:creationId xmlns:a16="http://schemas.microsoft.com/office/drawing/2014/main" id="{4BDEBC2E-32D3-4A47-9A8B-877222B61D15}"/>
            </a:ext>
          </a:extLst>
        </xdr:cNvPr>
        <xdr:cNvSpPr/>
      </xdr:nvSpPr>
      <xdr:spPr>
        <a:xfrm>
          <a:off x="17441788" y="11646692"/>
          <a:ext cx="8585275" cy="1108871"/>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ysClr val="windowText" lastClr="000000"/>
              </a:solidFill>
              <a:latin typeface="Verdana"/>
              <a:ea typeface="Verdana"/>
            </a:rPr>
            <a:t>Budget Heading 9 Office and administration costs</a:t>
          </a:r>
          <a:endParaRPr lang="lv-LV" sz="900" b="0" strike="noStrike" spc="-1">
            <a:solidFill>
              <a:sysClr val="windowText" lastClr="000000"/>
            </a:solidFill>
            <a:latin typeface="Times New Roman"/>
          </a:endParaRPr>
        </a:p>
        <a:p>
          <a:pPr>
            <a:lnSpc>
              <a:spcPct val="100000"/>
            </a:lnSpc>
          </a:pPr>
          <a:r>
            <a:rPr lang="lv-LV" sz="900" b="0" i="1" strike="noStrike" spc="-1">
              <a:solidFill>
                <a:sysClr val="windowText" lastClr="000000"/>
              </a:solidFill>
              <a:latin typeface="Verdana"/>
              <a:ea typeface="Verdana"/>
            </a:rPr>
            <a:t>Under this budget heading costs are calculated as a flat-rate of up to 7% of eligible direct costs, provided that the rate is calculated on the basis of a fair, equitable and verifiable calculation method. </a:t>
          </a:r>
          <a:r>
            <a:rPr lang="lv-LV" sz="900" b="0" i="1" strike="noStrike" spc="-1" baseline="0">
              <a:solidFill>
                <a:sysClr val="windowText" lastClr="000000"/>
              </a:solidFill>
              <a:latin typeface="Verdana"/>
              <a:ea typeface="Verdana"/>
            </a:rPr>
            <a:t>    </a:t>
          </a:r>
          <a:r>
            <a:rPr lang="lv-LV" sz="900" b="0" i="1" strike="noStrike" spc="-1">
              <a:solidFill>
                <a:sysClr val="windowText" lastClr="000000"/>
              </a:solidFill>
              <a:latin typeface="Verdana"/>
              <a:ea typeface="Verdana"/>
            </a:rPr>
            <a:t>                                                                                                                              </a:t>
          </a:r>
          <a:r>
            <a:rPr lang="lv-LV" sz="900" b="1" i="1" strike="noStrike" spc="-1">
              <a:solidFill>
                <a:sysClr val="windowText" lastClr="000000"/>
              </a:solidFill>
              <a:latin typeface="Verdana"/>
              <a:ea typeface="Verdana"/>
            </a:rPr>
            <a:t>NB! </a:t>
          </a:r>
          <a:r>
            <a:rPr lang="lv-LV" sz="900" b="0" i="1" strike="noStrike" spc="-1">
              <a:solidFill>
                <a:sysClr val="windowText" lastClr="000000"/>
              </a:solidFill>
              <a:latin typeface="Verdana"/>
              <a:ea typeface="Verdana"/>
            </a:rPr>
            <a:t>Indirect costs declared under this budget heading cannot be declared under any other budget heading.</a:t>
          </a:r>
          <a:r>
            <a:rPr lang="lv-LV" sz="900" b="0" i="1" strike="noStrike" spc="-1" baseline="0">
              <a:solidFill>
                <a:sysClr val="windowText" lastClr="000000"/>
              </a:solidFill>
              <a:latin typeface="Verdana"/>
              <a:ea typeface="Verdana"/>
            </a:rPr>
            <a:t> Each beneficiary calculates its own Office and administration costs according to specification provided in Section </a:t>
          </a:r>
          <a:r>
            <a:rPr lang="lv-LV" sz="900" b="0" i="1" strike="noStrike" spc="-1">
              <a:solidFill>
                <a:sysClr val="windowText" lastClr="000000"/>
              </a:solidFill>
              <a:latin typeface="Verdana"/>
              <a:ea typeface="Verdana"/>
            </a:rPr>
            <a:t>3.2.7 of</a:t>
          </a:r>
          <a:r>
            <a:rPr lang="lv-LV" sz="900" b="0" i="1" strike="noStrike" spc="-1" baseline="0">
              <a:solidFill>
                <a:sysClr val="windowText" lastClr="000000"/>
              </a:solidFill>
              <a:latin typeface="Verdana"/>
              <a:ea typeface="Verdana"/>
            </a:rPr>
            <a:t> Guidelines for Grant Applicants and Project Implementation.</a:t>
          </a:r>
          <a:r>
            <a:rPr lang="lv-LV" sz="900" b="0" i="1" strike="noStrike" spc="-1">
              <a:solidFill>
                <a:sysClr val="windowText" lastClr="000000"/>
              </a:solidFill>
              <a:latin typeface="Verdana"/>
              <a:ea typeface="Verdana"/>
            </a:rPr>
            <a:t>                                              </a:t>
          </a:r>
          <a:endParaRPr lang="lv-LV" sz="900" b="0" strike="noStrike" spc="-1">
            <a:solidFill>
              <a:sysClr val="windowText" lastClr="000000"/>
            </a:solidFill>
            <a:latin typeface="Times New Roman"/>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13</xdr:col>
      <xdr:colOff>82550</xdr:colOff>
      <xdr:row>4</xdr:row>
      <xdr:rowOff>114300</xdr:rowOff>
    </xdr:from>
    <xdr:to>
      <xdr:col>17</xdr:col>
      <xdr:colOff>558800</xdr:colOff>
      <xdr:row>10</xdr:row>
      <xdr:rowOff>96045</xdr:rowOff>
    </xdr:to>
    <xdr:sp macro="" textlink="">
      <xdr:nvSpPr>
        <xdr:cNvPr id="2" name="CustomShape 1">
          <a:extLst>
            <a:ext uri="{FF2B5EF4-FFF2-40B4-BE49-F238E27FC236}">
              <a16:creationId xmlns:a16="http://schemas.microsoft.com/office/drawing/2014/main" id="{9970630A-3AB0-4D99-9BD1-4C8AA4D8C35E}"/>
            </a:ext>
          </a:extLst>
        </xdr:cNvPr>
        <xdr:cNvSpPr/>
      </xdr:nvSpPr>
      <xdr:spPr>
        <a:xfrm>
          <a:off x="11226800" y="714375"/>
          <a:ext cx="3032125" cy="191532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Total budget for the project.</a:t>
          </a:r>
        </a:p>
        <a:p>
          <a:pPr>
            <a:lnSpc>
              <a:spcPct val="100000"/>
            </a:lnSpc>
          </a:pPr>
          <a:endParaRPr lang="lv-LV" sz="900" b="0" strike="noStrike" spc="-1">
            <a:latin typeface="Times New Roman"/>
          </a:endParaRPr>
        </a:p>
        <a:p>
          <a:pPr>
            <a:lnSpc>
              <a:spcPct val="100000"/>
            </a:lnSpc>
          </a:pPr>
          <a:r>
            <a:rPr lang="lv-LV" sz="900" b="0" i="1" strike="noStrike" spc="-1">
              <a:solidFill>
                <a:srgbClr val="000000"/>
              </a:solidFill>
              <a:latin typeface="Verdana"/>
              <a:ea typeface="Verdana"/>
            </a:rPr>
            <a:t>Data in this worksheet is filled in automatically from the worksheets XIII or is calculated automatically by formulas. </a:t>
          </a:r>
        </a:p>
        <a:p>
          <a:pPr>
            <a:lnSpc>
              <a:spcPct val="100000"/>
            </a:lnSpc>
          </a:pPr>
          <a:endParaRPr lang="lv-LV" sz="900" b="0" i="1" strike="noStrike" spc="-1">
            <a:solidFill>
              <a:srgbClr val="000000"/>
            </a:solidFill>
            <a:latin typeface="Verdana"/>
            <a:ea typeface="Verdana"/>
          </a:endParaRPr>
        </a:p>
        <a:p>
          <a:pPr>
            <a:lnSpc>
              <a:spcPct val="100000"/>
            </a:lnSpc>
          </a:pPr>
          <a:endParaRPr lang="lv-LV" sz="900" b="0" strike="noStrike" spc="-1">
            <a:latin typeface="Times New Roman"/>
          </a:endParaRPr>
        </a:p>
        <a:p>
          <a:pPr>
            <a:lnSpc>
              <a:spcPct val="100000"/>
            </a:lnSpc>
          </a:pPr>
          <a:endParaRPr lang="lv-LV" sz="900" b="0" strike="noStrike" spc="-1">
            <a:latin typeface="Times New Roman"/>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11</xdr:col>
      <xdr:colOff>63500</xdr:colOff>
      <xdr:row>4</xdr:row>
      <xdr:rowOff>76200</xdr:rowOff>
    </xdr:from>
    <xdr:to>
      <xdr:col>15</xdr:col>
      <xdr:colOff>485775</xdr:colOff>
      <xdr:row>6</xdr:row>
      <xdr:rowOff>134505</xdr:rowOff>
    </xdr:to>
    <xdr:sp macro="" textlink="">
      <xdr:nvSpPr>
        <xdr:cNvPr id="2" name="CustomShape 1">
          <a:extLst>
            <a:ext uri="{FF2B5EF4-FFF2-40B4-BE49-F238E27FC236}">
              <a16:creationId xmlns:a16="http://schemas.microsoft.com/office/drawing/2014/main" id="{0BF7399A-CA84-4246-B6D7-9F891483EA56}"/>
            </a:ext>
          </a:extLst>
        </xdr:cNvPr>
        <xdr:cNvSpPr/>
      </xdr:nvSpPr>
      <xdr:spPr>
        <a:xfrm>
          <a:off x="7874000" y="676275"/>
          <a:ext cx="2974975" cy="113463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Declaration by the applicant</a:t>
          </a:r>
          <a:r>
            <a:rPr lang="lv-LV" sz="900" b="0" i="1" strike="noStrike" spc="-1">
              <a:solidFill>
                <a:srgbClr val="000000"/>
              </a:solidFill>
              <a:latin typeface="Verdana"/>
              <a:ea typeface="Verdana"/>
            </a:rPr>
            <a:t>. The applicant fills in the information requested in the declaration</a:t>
          </a:r>
          <a:r>
            <a:rPr lang="lv-LV" sz="1100" b="0" i="1" strike="noStrike" spc="-1">
              <a:solidFill>
                <a:srgbClr val="000000"/>
              </a:solidFill>
              <a:latin typeface="Calibri"/>
              <a:ea typeface="Verdana"/>
            </a:rPr>
            <a:t>. </a:t>
          </a:r>
          <a:endParaRPr lang="lv-LV" sz="1100" b="0" strike="noStrike" spc="-1">
            <a:latin typeface="Times New Roman"/>
          </a:endParaRPr>
        </a:p>
        <a:p>
          <a:pPr>
            <a:lnSpc>
              <a:spcPct val="100000"/>
            </a:lnSpc>
          </a:pPr>
          <a:endParaRPr lang="lv-LV" sz="11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257175</xdr:colOff>
      <xdr:row>6</xdr:row>
      <xdr:rowOff>47625</xdr:rowOff>
    </xdr:from>
    <xdr:to>
      <xdr:col>20</xdr:col>
      <xdr:colOff>111316</xdr:colOff>
      <xdr:row>7</xdr:row>
      <xdr:rowOff>295895</xdr:rowOff>
    </xdr:to>
    <xdr:sp macro="" textlink="">
      <xdr:nvSpPr>
        <xdr:cNvPr id="2" name="CustomShape 1">
          <a:extLst>
            <a:ext uri="{FF2B5EF4-FFF2-40B4-BE49-F238E27FC236}">
              <a16:creationId xmlns:a16="http://schemas.microsoft.com/office/drawing/2014/main" id="{8889D381-556A-4032-AB72-671D6E46F61A}"/>
            </a:ext>
          </a:extLst>
        </xdr:cNvPr>
        <xdr:cNvSpPr/>
      </xdr:nvSpPr>
      <xdr:spPr>
        <a:xfrm>
          <a:off x="9439275" y="971550"/>
          <a:ext cx="2406840" cy="37209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Title of the project.</a:t>
          </a:r>
          <a:r>
            <a:rPr lang="lv-LV" sz="900" b="0" i="1" strike="noStrike" spc="-1">
              <a:solidFill>
                <a:srgbClr val="000000"/>
              </a:solidFill>
              <a:latin typeface="Verdana"/>
              <a:ea typeface="Verdana"/>
            </a:rPr>
            <a:t> State the full title of the project. </a:t>
          </a:r>
          <a:endParaRPr lang="lv-LV" sz="900" b="0" strike="noStrike" spc="-1">
            <a:latin typeface="Times New Roman"/>
          </a:endParaRPr>
        </a:p>
      </xdr:txBody>
    </xdr:sp>
    <xdr:clientData/>
  </xdr:twoCellAnchor>
  <xdr:twoCellAnchor editAs="oneCell">
    <xdr:from>
      <xdr:col>16</xdr:col>
      <xdr:colOff>294975</xdr:colOff>
      <xdr:row>9</xdr:row>
      <xdr:rowOff>76230</xdr:rowOff>
    </xdr:from>
    <xdr:to>
      <xdr:col>20</xdr:col>
      <xdr:colOff>142931</xdr:colOff>
      <xdr:row>11</xdr:row>
      <xdr:rowOff>124700</xdr:rowOff>
    </xdr:to>
    <xdr:sp macro="" textlink="">
      <xdr:nvSpPr>
        <xdr:cNvPr id="3" name="CustomShape 1">
          <a:extLst>
            <a:ext uri="{FF2B5EF4-FFF2-40B4-BE49-F238E27FC236}">
              <a16:creationId xmlns:a16="http://schemas.microsoft.com/office/drawing/2014/main" id="{25D4BD33-3084-4D38-A638-DE15993AF40A}"/>
            </a:ext>
          </a:extLst>
        </xdr:cNvPr>
        <xdr:cNvSpPr/>
      </xdr:nvSpPr>
      <xdr:spPr>
        <a:xfrm>
          <a:off x="9477075" y="1628805"/>
          <a:ext cx="2400655" cy="37232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Acronym. </a:t>
          </a:r>
          <a:r>
            <a:rPr lang="lv-LV" sz="900" b="0" i="1" strike="noStrike" spc="-1">
              <a:solidFill>
                <a:srgbClr val="000000"/>
              </a:solidFill>
              <a:latin typeface="Verdana"/>
              <a:ea typeface="Verdana"/>
            </a:rPr>
            <a:t>State the acronym of the project. </a:t>
          </a:r>
          <a:endParaRPr lang="lv-LV" sz="900" b="0" strike="noStrike" spc="-1">
            <a:latin typeface="Times New Roman"/>
          </a:endParaRPr>
        </a:p>
      </xdr:txBody>
    </xdr:sp>
    <xdr:clientData/>
  </xdr:twoCellAnchor>
  <xdr:twoCellAnchor editAs="oneCell">
    <xdr:from>
      <xdr:col>16</xdr:col>
      <xdr:colOff>269710</xdr:colOff>
      <xdr:row>12</xdr:row>
      <xdr:rowOff>95115</xdr:rowOff>
    </xdr:from>
    <xdr:to>
      <xdr:col>20</xdr:col>
      <xdr:colOff>402746</xdr:colOff>
      <xdr:row>15</xdr:row>
      <xdr:rowOff>159360</xdr:rowOff>
    </xdr:to>
    <xdr:sp macro="" textlink="">
      <xdr:nvSpPr>
        <xdr:cNvPr id="4" name="CustomShape 1">
          <a:extLst>
            <a:ext uri="{FF2B5EF4-FFF2-40B4-BE49-F238E27FC236}">
              <a16:creationId xmlns:a16="http://schemas.microsoft.com/office/drawing/2014/main" id="{6EFA66B4-9C69-43C7-8B58-12A5C51C317E}"/>
            </a:ext>
          </a:extLst>
        </xdr:cNvPr>
        <xdr:cNvSpPr/>
      </xdr:nvSpPr>
      <xdr:spPr>
        <a:xfrm>
          <a:off x="9451810" y="2171565"/>
          <a:ext cx="2685735" cy="51192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Thematic objective</a:t>
          </a:r>
          <a:r>
            <a:rPr lang="lv-LV" sz="900" b="0" i="1" strike="noStrike" spc="-1">
              <a:solidFill>
                <a:srgbClr val="000000"/>
              </a:solidFill>
              <a:latin typeface="Verdana"/>
              <a:ea typeface="Verdana"/>
            </a:rPr>
            <a:t>. Thematic objective will be chosen automatically after the priority in the field 1.4. is chosen</a:t>
          </a:r>
          <a:endParaRPr lang="lv-LV" sz="900" b="0" strike="noStrike" spc="-1">
            <a:latin typeface="Times New Roman"/>
          </a:endParaRPr>
        </a:p>
      </xdr:txBody>
    </xdr:sp>
    <xdr:clientData/>
  </xdr:twoCellAnchor>
  <xdr:twoCellAnchor editAs="oneCell">
    <xdr:from>
      <xdr:col>16</xdr:col>
      <xdr:colOff>294975</xdr:colOff>
      <xdr:row>18</xdr:row>
      <xdr:rowOff>7805</xdr:rowOff>
    </xdr:from>
    <xdr:to>
      <xdr:col>20</xdr:col>
      <xdr:colOff>288461</xdr:colOff>
      <xdr:row>20</xdr:row>
      <xdr:rowOff>68675</xdr:rowOff>
    </xdr:to>
    <xdr:sp macro="" textlink="">
      <xdr:nvSpPr>
        <xdr:cNvPr id="5" name="CustomShape 1">
          <a:extLst>
            <a:ext uri="{FF2B5EF4-FFF2-40B4-BE49-F238E27FC236}">
              <a16:creationId xmlns:a16="http://schemas.microsoft.com/office/drawing/2014/main" id="{7CC8F177-7AE2-4C07-958E-ECD9411B55B2}"/>
            </a:ext>
          </a:extLst>
        </xdr:cNvPr>
        <xdr:cNvSpPr/>
      </xdr:nvSpPr>
      <xdr:spPr>
        <a:xfrm>
          <a:off x="9477075" y="3055805"/>
          <a:ext cx="2546185" cy="38472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nchor="b"/>
        <a:lstStyle/>
        <a:p>
          <a:pPr>
            <a:lnSpc>
              <a:spcPct val="100000"/>
            </a:lnSpc>
          </a:pPr>
          <a:r>
            <a:rPr lang="lv-LV" sz="900" b="1" i="1" strike="noStrike" spc="-1">
              <a:solidFill>
                <a:srgbClr val="000000"/>
              </a:solidFill>
              <a:latin typeface="Verdana"/>
              <a:ea typeface="Verdana"/>
            </a:rPr>
            <a:t>Priority</a:t>
          </a:r>
          <a:r>
            <a:rPr lang="lv-LV" sz="900" b="0" i="1" strike="noStrike" spc="-1">
              <a:solidFill>
                <a:srgbClr val="000000"/>
              </a:solidFill>
              <a:latin typeface="Verdana"/>
              <a:ea typeface="Verdana"/>
            </a:rPr>
            <a:t>. Choose the priority from the drop-down menu.</a:t>
          </a:r>
          <a:endParaRPr lang="lv-LV" sz="900" b="0" strike="noStrike" spc="-1">
            <a:latin typeface="Times New Roman"/>
          </a:endParaRPr>
        </a:p>
      </xdr:txBody>
    </xdr:sp>
    <xdr:clientData/>
  </xdr:twoCellAnchor>
  <xdr:twoCellAnchor editAs="oneCell">
    <xdr:from>
      <xdr:col>16</xdr:col>
      <xdr:colOff>276255</xdr:colOff>
      <xdr:row>22</xdr:row>
      <xdr:rowOff>200010</xdr:rowOff>
    </xdr:from>
    <xdr:to>
      <xdr:col>20</xdr:col>
      <xdr:colOff>35356</xdr:colOff>
      <xdr:row>28</xdr:row>
      <xdr:rowOff>120780</xdr:rowOff>
    </xdr:to>
    <xdr:sp macro="" textlink="">
      <xdr:nvSpPr>
        <xdr:cNvPr id="6" name="CustomShape 1">
          <a:extLst>
            <a:ext uri="{FF2B5EF4-FFF2-40B4-BE49-F238E27FC236}">
              <a16:creationId xmlns:a16="http://schemas.microsoft.com/office/drawing/2014/main" id="{AE9FF1A9-9BB0-4708-997B-28E97451F304}"/>
            </a:ext>
          </a:extLst>
        </xdr:cNvPr>
        <xdr:cNvSpPr/>
      </xdr:nvSpPr>
      <xdr:spPr>
        <a:xfrm>
          <a:off x="9458355" y="3819510"/>
          <a:ext cx="2311800" cy="96852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Project Duration. </a:t>
          </a:r>
          <a:r>
            <a:rPr lang="lv-LV" sz="900" b="0" i="1" strike="noStrike" spc="-1">
              <a:solidFill>
                <a:srgbClr val="000000"/>
              </a:solidFill>
              <a:latin typeface="Verdana"/>
              <a:ea typeface="Verdana"/>
            </a:rPr>
            <a:t>Choose the month and year of the project start and end date from the drop-down menu. Project duration in months will be calculated automatically. </a:t>
          </a:r>
          <a:endParaRPr lang="lv-LV" sz="900" b="0" strike="noStrike" spc="-1">
            <a:latin typeface="Times New Roman"/>
          </a:endParaRPr>
        </a:p>
        <a:p>
          <a:pPr>
            <a:lnSpc>
              <a:spcPct val="100000"/>
            </a:lnSpc>
          </a:pPr>
          <a:endParaRPr lang="lv-LV" sz="900" b="0" strike="noStrike" spc="-1">
            <a:latin typeface="Times New Roman"/>
          </a:endParaRPr>
        </a:p>
      </xdr:txBody>
    </xdr:sp>
    <xdr:clientData/>
  </xdr:twoCellAnchor>
  <xdr:twoCellAnchor editAs="oneCell">
    <xdr:from>
      <xdr:col>16</xdr:col>
      <xdr:colOff>257175</xdr:colOff>
      <xdr:row>34</xdr:row>
      <xdr:rowOff>47445</xdr:rowOff>
    </xdr:from>
    <xdr:to>
      <xdr:col>20</xdr:col>
      <xdr:colOff>16276</xdr:colOff>
      <xdr:row>35</xdr:row>
      <xdr:rowOff>183390</xdr:rowOff>
    </xdr:to>
    <xdr:sp macro="" textlink="">
      <xdr:nvSpPr>
        <xdr:cNvPr id="7" name="CustomShape 1">
          <a:extLst>
            <a:ext uri="{FF2B5EF4-FFF2-40B4-BE49-F238E27FC236}">
              <a16:creationId xmlns:a16="http://schemas.microsoft.com/office/drawing/2014/main" id="{EC246785-E8C9-468A-A1F7-350CB4252B97}"/>
            </a:ext>
          </a:extLst>
        </xdr:cNvPr>
        <xdr:cNvSpPr/>
      </xdr:nvSpPr>
      <xdr:spPr>
        <a:xfrm>
          <a:off x="9439275" y="5762445"/>
          <a:ext cx="2311800" cy="51694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Project budget</a:t>
          </a:r>
          <a:r>
            <a:rPr lang="lv-LV" sz="900" b="0" i="1" strike="noStrike" spc="-1">
              <a:solidFill>
                <a:srgbClr val="000000"/>
              </a:solidFill>
              <a:latin typeface="Verdana"/>
              <a:ea typeface="Verdana"/>
            </a:rPr>
            <a:t>. Budget is filled in automatically after the worksheet XIII is completed.</a:t>
          </a:r>
          <a:endParaRPr lang="lv-LV" sz="900" b="0" strike="noStrike" spc="-1">
            <a:latin typeface="Times New Roman"/>
          </a:endParaRPr>
        </a:p>
      </xdr:txBody>
    </xdr:sp>
    <xdr:clientData/>
  </xdr:twoCellAnchor>
  <xdr:twoCellAnchor editAs="oneCell">
    <xdr:from>
      <xdr:col>16</xdr:col>
      <xdr:colOff>307870</xdr:colOff>
      <xdr:row>40</xdr:row>
      <xdr:rowOff>126970</xdr:rowOff>
    </xdr:from>
    <xdr:to>
      <xdr:col>20</xdr:col>
      <xdr:colOff>332971</xdr:colOff>
      <xdr:row>40</xdr:row>
      <xdr:rowOff>913210</xdr:rowOff>
    </xdr:to>
    <xdr:sp macro="" textlink="">
      <xdr:nvSpPr>
        <xdr:cNvPr id="8" name="CustomShape 1">
          <a:extLst>
            <a:ext uri="{FF2B5EF4-FFF2-40B4-BE49-F238E27FC236}">
              <a16:creationId xmlns:a16="http://schemas.microsoft.com/office/drawing/2014/main" id="{E13F3A02-6E23-4C3E-BBC6-B645BB887466}"/>
            </a:ext>
          </a:extLst>
        </xdr:cNvPr>
        <xdr:cNvSpPr/>
      </xdr:nvSpPr>
      <xdr:spPr>
        <a:xfrm>
          <a:off x="9489970" y="7251670"/>
          <a:ext cx="2577800" cy="78624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Summary of the project</a:t>
          </a:r>
          <a:r>
            <a:rPr lang="lv-LV" sz="900" b="0" i="1" strike="noStrike" spc="-1">
              <a:solidFill>
                <a:srgbClr val="000000"/>
              </a:solidFill>
              <a:latin typeface="Verdana"/>
              <a:ea typeface="Verdana"/>
            </a:rPr>
            <a:t>. Provide summary of the project in English</a:t>
          </a:r>
          <a:r>
            <a:rPr lang="lv-LV" sz="900" b="0" i="1" strike="noStrike" spc="-1" baseline="0">
              <a:solidFill>
                <a:srgbClr val="000000"/>
              </a:solidFill>
              <a:latin typeface="Verdana"/>
              <a:ea typeface="Verdana"/>
            </a:rPr>
            <a:t> and</a:t>
          </a:r>
          <a:r>
            <a:rPr lang="lv-LV" sz="900" b="0" i="1" strike="noStrike" spc="-1">
              <a:solidFill>
                <a:srgbClr val="000000"/>
              </a:solidFill>
              <a:latin typeface="Verdana"/>
              <a:ea typeface="Verdana"/>
            </a:rPr>
            <a:t> Latvian. The summary is a clear presentation of what will be achieved by the project. </a:t>
          </a:r>
          <a:endParaRPr lang="lv-LV" sz="900" b="0" strike="noStrike" spc="-1">
            <a:latin typeface="Times New Roman"/>
          </a:endParaRPr>
        </a:p>
      </xdr:txBody>
    </xdr:sp>
    <xdr:clientData/>
  </xdr:twoCellAnchor>
  <xdr:twoCellAnchor editAs="oneCell">
    <xdr:from>
      <xdr:col>16</xdr:col>
      <xdr:colOff>220663</xdr:colOff>
      <xdr:row>46</xdr:row>
      <xdr:rowOff>173038</xdr:rowOff>
    </xdr:from>
    <xdr:to>
      <xdr:col>20</xdr:col>
      <xdr:colOff>388684</xdr:colOff>
      <xdr:row>57</xdr:row>
      <xdr:rowOff>106946</xdr:rowOff>
    </xdr:to>
    <xdr:sp macro="" textlink="">
      <xdr:nvSpPr>
        <xdr:cNvPr id="9" name="CustomShape 1">
          <a:extLst>
            <a:ext uri="{FF2B5EF4-FFF2-40B4-BE49-F238E27FC236}">
              <a16:creationId xmlns:a16="http://schemas.microsoft.com/office/drawing/2014/main" id="{D135BF14-CEB4-4E94-A99B-62B783690439}"/>
            </a:ext>
          </a:extLst>
        </xdr:cNvPr>
        <xdr:cNvSpPr/>
      </xdr:nvSpPr>
      <xdr:spPr>
        <a:xfrm>
          <a:off x="9404351" y="12738101"/>
          <a:ext cx="2742945" cy="168787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Location of project activities. </a:t>
          </a:r>
          <a:r>
            <a:rPr lang="lv-LV" sz="900" b="0" i="1" strike="noStrike" spc="-1">
              <a:solidFill>
                <a:srgbClr val="000000"/>
              </a:solidFill>
              <a:latin typeface="Verdana"/>
              <a:ea typeface="Verdana"/>
            </a:rPr>
            <a:t>Choose the regions, where the project activities will take place by clicking “YES”. </a:t>
          </a:r>
        </a:p>
        <a:p>
          <a:pPr>
            <a:lnSpc>
              <a:spcPct val="100000"/>
            </a:lnSpc>
          </a:pPr>
          <a:endParaRPr lang="lv-LV" sz="900" b="0" i="1" strike="noStrike" spc="-1">
            <a:solidFill>
              <a:srgbClr val="000000"/>
            </a:solidFill>
            <a:latin typeface="Verdana"/>
            <a:ea typeface="Verdana"/>
          </a:endParaRPr>
        </a:p>
        <a:p>
          <a:pPr>
            <a:lnSpc>
              <a:spcPct val="100000"/>
            </a:lnSpc>
          </a:pPr>
          <a:endParaRPr lang="lv-LV" sz="900" b="0" i="1" strike="noStrike" spc="-1">
            <a:solidFill>
              <a:srgbClr val="000000"/>
            </a:solidFill>
            <a:latin typeface="Verdana"/>
            <a:ea typeface="Verdana"/>
          </a:endParaRPr>
        </a:p>
        <a:p>
          <a:pPr>
            <a:lnSpc>
              <a:spcPct val="100000"/>
            </a:lnSpc>
          </a:pPr>
          <a:r>
            <a:rPr lang="lv-LV" sz="900" b="1" i="1" u="sng" strike="noStrike" spc="-1">
              <a:solidFill>
                <a:srgbClr val="000000"/>
              </a:solidFill>
              <a:latin typeface="Verdana"/>
              <a:ea typeface="Verdana"/>
            </a:rPr>
            <a:t>In duly justified cases up to 20% of the total budget of the project may be spent for implementation of the project soft activities outside of the regions of Latvia indicated in the section 1.7. of the Guidelines, but in the territory of Latvia and/or other EEA country. </a:t>
          </a:r>
        </a:p>
        <a:p>
          <a:pPr>
            <a:lnSpc>
              <a:spcPct val="100000"/>
            </a:lnSpc>
          </a:pPr>
          <a:endParaRPr lang="lv-LV" sz="900" b="0" i="1" strike="noStrike" spc="-1">
            <a:solidFill>
              <a:srgbClr val="000000"/>
            </a:solidFill>
            <a:latin typeface="Verdana"/>
            <a:ea typeface="Verdana"/>
          </a:endParaRPr>
        </a:p>
        <a:p>
          <a:pPr>
            <a:lnSpc>
              <a:spcPct val="100000"/>
            </a:lnSpc>
          </a:pPr>
          <a:endParaRPr lang="lv-LV" sz="900" b="0" strike="noStrike" spc="-1">
            <a:latin typeface="Times New Roman"/>
          </a:endParaRPr>
        </a:p>
      </xdr:txBody>
    </xdr:sp>
    <xdr:clientData/>
  </xdr:twoCellAnchor>
  <xdr:twoCellAnchor editAs="oneCell">
    <xdr:from>
      <xdr:col>16</xdr:col>
      <xdr:colOff>247680</xdr:colOff>
      <xdr:row>60</xdr:row>
      <xdr:rowOff>177965</xdr:rowOff>
    </xdr:from>
    <xdr:to>
      <xdr:col>20</xdr:col>
      <xdr:colOff>418876</xdr:colOff>
      <xdr:row>61</xdr:row>
      <xdr:rowOff>628035</xdr:rowOff>
    </xdr:to>
    <xdr:sp macro="" textlink="">
      <xdr:nvSpPr>
        <xdr:cNvPr id="10" name="CustomShape 1">
          <a:extLst>
            <a:ext uri="{FF2B5EF4-FFF2-40B4-BE49-F238E27FC236}">
              <a16:creationId xmlns:a16="http://schemas.microsoft.com/office/drawing/2014/main" id="{3B423F3A-5D2D-49D2-8F78-249675A37B33}"/>
            </a:ext>
          </a:extLst>
        </xdr:cNvPr>
        <xdr:cNvSpPr/>
      </xdr:nvSpPr>
      <xdr:spPr>
        <a:xfrm>
          <a:off x="9429780" y="15865640"/>
          <a:ext cx="2723895" cy="65009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Partnership. </a:t>
          </a:r>
          <a:r>
            <a:rPr lang="lv-LV" sz="900" b="0" i="1" strike="noStrike" spc="-1">
              <a:solidFill>
                <a:srgbClr val="000000"/>
              </a:solidFill>
              <a:latin typeface="Verdana"/>
              <a:ea typeface="Verdana"/>
            </a:rPr>
            <a:t>Partnership table is filled in automatically after the worksheets X and XIII are completed.</a:t>
          </a:r>
          <a:endParaRPr lang="lv-LV" sz="900" b="0" strike="noStrike" spc="-1">
            <a:latin typeface="Times New Roman"/>
          </a:endParaRPr>
        </a:p>
        <a:p>
          <a:pPr>
            <a:lnSpc>
              <a:spcPct val="100000"/>
            </a:lnSpc>
          </a:pPr>
          <a:r>
            <a:rPr lang="lv-LV" sz="900" b="1" i="1" strike="noStrike" spc="-1">
              <a:solidFill>
                <a:srgbClr val="000000"/>
              </a:solidFill>
              <a:latin typeface="Verdana"/>
              <a:ea typeface="Verdana"/>
            </a:rPr>
            <a:t> </a:t>
          </a:r>
          <a:endParaRPr lang="lv-LV" sz="9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181459</xdr:colOff>
      <xdr:row>12</xdr:row>
      <xdr:rowOff>774486</xdr:rowOff>
    </xdr:from>
    <xdr:to>
      <xdr:col>21</xdr:col>
      <xdr:colOff>498389</xdr:colOff>
      <xdr:row>12</xdr:row>
      <xdr:rowOff>2397418</xdr:rowOff>
    </xdr:to>
    <xdr:sp macro="" textlink="">
      <xdr:nvSpPr>
        <xdr:cNvPr id="3" name="CustomShape 1">
          <a:extLst>
            <a:ext uri="{FF2B5EF4-FFF2-40B4-BE49-F238E27FC236}">
              <a16:creationId xmlns:a16="http://schemas.microsoft.com/office/drawing/2014/main" id="{F9DF4B90-3B10-41BC-B57C-659698B4E4F6}"/>
            </a:ext>
          </a:extLst>
        </xdr:cNvPr>
        <xdr:cNvSpPr/>
      </xdr:nvSpPr>
      <xdr:spPr>
        <a:xfrm>
          <a:off x="8590673" y="1781415"/>
          <a:ext cx="2875073" cy="1622932"/>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endParaRPr lang="lv-LV" sz="900" b="0" strike="noStrike" spc="-1">
            <a:latin typeface="Times New Roman"/>
          </a:endParaRPr>
        </a:p>
      </xdr:txBody>
    </xdr:sp>
    <xdr:clientData/>
  </xdr:twoCellAnchor>
  <xdr:twoCellAnchor editAs="oneCell">
    <xdr:from>
      <xdr:col>17</xdr:col>
      <xdr:colOff>197075</xdr:colOff>
      <xdr:row>17</xdr:row>
      <xdr:rowOff>229234</xdr:rowOff>
    </xdr:from>
    <xdr:to>
      <xdr:col>21</xdr:col>
      <xdr:colOff>507655</xdr:colOff>
      <xdr:row>17</xdr:row>
      <xdr:rowOff>3112861</xdr:rowOff>
    </xdr:to>
    <xdr:sp macro="" textlink="">
      <xdr:nvSpPr>
        <xdr:cNvPr id="4" name="CustomShape 1">
          <a:extLst>
            <a:ext uri="{FF2B5EF4-FFF2-40B4-BE49-F238E27FC236}">
              <a16:creationId xmlns:a16="http://schemas.microsoft.com/office/drawing/2014/main" id="{61FF8648-5741-4F45-AABD-152DB89F8C7A}"/>
            </a:ext>
          </a:extLst>
        </xdr:cNvPr>
        <xdr:cNvSpPr/>
      </xdr:nvSpPr>
      <xdr:spPr>
        <a:xfrm>
          <a:off x="8606289" y="5399948"/>
          <a:ext cx="2865548" cy="2886802"/>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endParaRPr lang="lv-LV" sz="900" b="0" strike="noStrike" spc="-1">
            <a:latin typeface="Times New Roman"/>
          </a:endParaRPr>
        </a:p>
        <a:p>
          <a:endParaRPr lang="lv-LV" sz="900" b="0" strike="noStrike" spc="-1">
            <a:latin typeface="Times New Roman"/>
          </a:endParaRPr>
        </a:p>
      </xdr:txBody>
    </xdr:sp>
    <xdr:clientData/>
  </xdr:twoCellAnchor>
  <xdr:twoCellAnchor editAs="oneCell">
    <xdr:from>
      <xdr:col>17</xdr:col>
      <xdr:colOff>93970</xdr:colOff>
      <xdr:row>31</xdr:row>
      <xdr:rowOff>199189</xdr:rowOff>
    </xdr:from>
    <xdr:to>
      <xdr:col>21</xdr:col>
      <xdr:colOff>410900</xdr:colOff>
      <xdr:row>33</xdr:row>
      <xdr:rowOff>28575</xdr:rowOff>
    </xdr:to>
    <xdr:sp macro="" textlink="">
      <xdr:nvSpPr>
        <xdr:cNvPr id="7" name="CustomShape 1">
          <a:extLst>
            <a:ext uri="{FF2B5EF4-FFF2-40B4-BE49-F238E27FC236}">
              <a16:creationId xmlns:a16="http://schemas.microsoft.com/office/drawing/2014/main" id="{B0B6C3B1-2202-49CC-842E-6C50387E12BB}"/>
            </a:ext>
          </a:extLst>
        </xdr:cNvPr>
        <xdr:cNvSpPr/>
      </xdr:nvSpPr>
      <xdr:spPr>
        <a:xfrm>
          <a:off x="8475970" y="13815403"/>
          <a:ext cx="2886866" cy="3394458"/>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Relevance to the Programme.</a:t>
          </a:r>
          <a:r>
            <a:rPr lang="lv-LV" sz="900" b="0" i="1" strike="noStrike" spc="-1">
              <a:solidFill>
                <a:srgbClr val="000000"/>
              </a:solidFill>
              <a:latin typeface="Verdana"/>
              <a:ea typeface="Verdana"/>
            </a:rPr>
            <a:t> </a:t>
          </a:r>
          <a:endParaRPr lang="lv-LV" sz="900" b="0" strike="noStrike" spc="-1">
            <a:latin typeface="Times New Roman"/>
          </a:endParaRPr>
        </a:p>
        <a:p>
          <a:r>
            <a:rPr lang="lv-LV" sz="900" b="0" i="1" strike="noStrike" spc="-1">
              <a:solidFill>
                <a:srgbClr val="000000"/>
              </a:solidFill>
              <a:latin typeface="Verdana"/>
              <a:ea typeface="Verdana"/>
            </a:rPr>
            <a:t>- Indicate</a:t>
          </a:r>
          <a:r>
            <a:rPr lang="lv-LV" sz="900" b="0" i="1" strike="noStrike" spc="-1" baseline="0">
              <a:solidFill>
                <a:srgbClr val="000000"/>
              </a:solidFill>
              <a:latin typeface="Verdana"/>
              <a:ea typeface="Verdana"/>
            </a:rPr>
            <a:t> how project activities, outputs and results are linked to Programme priority specific objective, output and result indicators and activities supported. </a:t>
          </a:r>
        </a:p>
        <a:p>
          <a:r>
            <a:rPr lang="lv-LV" sz="900" b="1" i="1" strike="noStrike" spc="-1" baseline="0">
              <a:solidFill>
                <a:srgbClr val="000000"/>
              </a:solidFill>
              <a:latin typeface="Verdana"/>
              <a:ea typeface="Verdana"/>
            </a:rPr>
            <a:t>NB! </a:t>
          </a:r>
          <a:r>
            <a:rPr lang="lv-LV" sz="900" b="0" i="1" strike="noStrike" spc="-1" baseline="0">
              <a:solidFill>
                <a:srgbClr val="000000"/>
              </a:solidFill>
              <a:latin typeface="Verdana"/>
              <a:ea typeface="Verdana"/>
            </a:rPr>
            <a:t>- projects to be implemented under Thematic Objective 6 contribute to the achievement of output and result indicators of Priority 2.2. Joint actions in environmental management. Please see Subsection 5.3. of the Section 1.5. of </a:t>
          </a:r>
          <a:r>
            <a:rPr kumimoji="0" lang="lv-LV" sz="900" b="1" i="1" u="none" strike="noStrike" kern="0" cap="none" spc="-1" normalizeH="0" baseline="0" noProof="0">
              <a:ln>
                <a:noFill/>
              </a:ln>
              <a:solidFill>
                <a:srgbClr val="000000"/>
              </a:solidFill>
              <a:effectLst/>
              <a:uLnTx/>
              <a:uFillTx/>
              <a:latin typeface="Verdana"/>
              <a:ea typeface="Verdana"/>
              <a:cs typeface="+mn-cs"/>
            </a:rPr>
            <a:t>Guidelines for Grant Applicants and Project Implementation </a:t>
          </a:r>
          <a:r>
            <a:rPr kumimoji="0" lang="lv-LV" sz="900" b="0" i="1" u="none" strike="noStrike" kern="0" cap="none" spc="-1" normalizeH="0" baseline="0" noProof="0">
              <a:ln>
                <a:noFill/>
              </a:ln>
              <a:solidFill>
                <a:srgbClr val="000000"/>
              </a:solidFill>
              <a:effectLst/>
              <a:uLnTx/>
              <a:uFillTx/>
              <a:latin typeface="Verdana"/>
              <a:ea typeface="Verdana"/>
              <a:cs typeface="+mn-cs"/>
            </a:rPr>
            <a:t>for more detailed information.</a:t>
          </a:r>
          <a:endParaRPr lang="lv-LV" sz="900" b="0" i="1" strike="noStrike" spc="-1" baseline="0">
            <a:solidFill>
              <a:srgbClr val="000000"/>
            </a:solidFill>
            <a:latin typeface="Verdana"/>
            <a:ea typeface="Verdana"/>
          </a:endParaRPr>
        </a:p>
        <a:p>
          <a:endParaRPr lang="lv-LV" sz="900" b="0" strike="noStrike" spc="-1">
            <a:latin typeface="Times New Roman"/>
          </a:endParaRPr>
        </a:p>
      </xdr:txBody>
    </xdr:sp>
    <xdr:clientData/>
  </xdr:twoCellAnchor>
  <xdr:twoCellAnchor editAs="oneCell">
    <xdr:from>
      <xdr:col>17</xdr:col>
      <xdr:colOff>127967</xdr:colOff>
      <xdr:row>42</xdr:row>
      <xdr:rowOff>177088</xdr:rowOff>
    </xdr:from>
    <xdr:to>
      <xdr:col>21</xdr:col>
      <xdr:colOff>448072</xdr:colOff>
      <xdr:row>42</xdr:row>
      <xdr:rowOff>1521875</xdr:rowOff>
    </xdr:to>
    <xdr:sp macro="" textlink="">
      <xdr:nvSpPr>
        <xdr:cNvPr id="9" name="CustomShape 1">
          <a:extLst>
            <a:ext uri="{FF2B5EF4-FFF2-40B4-BE49-F238E27FC236}">
              <a16:creationId xmlns:a16="http://schemas.microsoft.com/office/drawing/2014/main" id="{A2720F19-EB22-4CF5-81DE-CE4F4DB70549}"/>
            </a:ext>
          </a:extLst>
        </xdr:cNvPr>
        <xdr:cNvSpPr/>
      </xdr:nvSpPr>
      <xdr:spPr>
        <a:xfrm>
          <a:off x="8537181" y="21159302"/>
          <a:ext cx="2875073" cy="1344787"/>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Contribution to the Programme cross-cutting issues.</a:t>
          </a:r>
          <a:r>
            <a:rPr lang="lv-LV" sz="900" b="0" i="1" strike="noStrike" spc="-1">
              <a:solidFill>
                <a:srgbClr val="000000"/>
              </a:solidFill>
              <a:latin typeface="Verdana"/>
              <a:ea typeface="Verdana"/>
            </a:rPr>
            <a:t> </a:t>
          </a:r>
          <a:endParaRPr lang="lv-LV" sz="900" b="0" strike="noStrike" spc="-1">
            <a:latin typeface="Times New Roman"/>
          </a:endParaRPr>
        </a:p>
        <a:p>
          <a:r>
            <a:rPr lang="lv-LV" sz="900" b="0" i="1" strike="noStrike" spc="-1">
              <a:solidFill>
                <a:srgbClr val="000000"/>
              </a:solidFill>
              <a:latin typeface="Verdana"/>
              <a:ea typeface="Verdana"/>
            </a:rPr>
            <a:t>Describe how the project activities will  contribute to the Programme cross-cutting issues: environmental sustainability, gender equality, democracy, human rights and HIV/AIDS.</a:t>
          </a:r>
          <a:endParaRPr lang="lv-LV" sz="900" b="0" strike="noStrike" spc="-1">
            <a:latin typeface="Times New Roman"/>
          </a:endParaRPr>
        </a:p>
        <a:p>
          <a:r>
            <a:rPr lang="lv-LV" sz="900" b="0" i="1" strike="noStrike" spc="-1">
              <a:solidFill>
                <a:srgbClr val="2E75B6"/>
              </a:solidFill>
              <a:latin typeface="Verdana"/>
              <a:ea typeface="Verdana"/>
            </a:rPr>
            <a:t> </a:t>
          </a:r>
          <a:endParaRPr lang="lv-LV" sz="900" b="0" strike="noStrike" spc="-1">
            <a:latin typeface="Times New Roman"/>
          </a:endParaRPr>
        </a:p>
        <a:p>
          <a:endParaRPr lang="lv-LV" sz="900" b="0" strike="noStrike" spc="-1">
            <a:latin typeface="Times New Roman"/>
          </a:endParaRPr>
        </a:p>
      </xdr:txBody>
    </xdr:sp>
    <xdr:clientData/>
  </xdr:twoCellAnchor>
  <xdr:twoCellAnchor editAs="oneCell">
    <xdr:from>
      <xdr:col>17</xdr:col>
      <xdr:colOff>99527</xdr:colOff>
      <xdr:row>70</xdr:row>
      <xdr:rowOff>190665</xdr:rowOff>
    </xdr:from>
    <xdr:to>
      <xdr:col>21</xdr:col>
      <xdr:colOff>410107</xdr:colOff>
      <xdr:row>70</xdr:row>
      <xdr:rowOff>3153457</xdr:rowOff>
    </xdr:to>
    <xdr:sp macro="" textlink="">
      <xdr:nvSpPr>
        <xdr:cNvPr id="13" name="CustomShape 1">
          <a:extLst>
            <a:ext uri="{FF2B5EF4-FFF2-40B4-BE49-F238E27FC236}">
              <a16:creationId xmlns:a16="http://schemas.microsoft.com/office/drawing/2014/main" id="{BF02374B-05AD-4F1D-8D18-25459F96676D}"/>
            </a:ext>
          </a:extLst>
        </xdr:cNvPr>
        <xdr:cNvSpPr/>
      </xdr:nvSpPr>
      <xdr:spPr>
        <a:xfrm>
          <a:off x="8508741" y="31514308"/>
          <a:ext cx="2865548" cy="2959617"/>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Sustainability after the project implementation.</a:t>
          </a:r>
          <a:r>
            <a:rPr lang="lv-LV" sz="900" b="0" i="1" strike="noStrike" spc="-1">
              <a:solidFill>
                <a:srgbClr val="000000"/>
              </a:solidFill>
              <a:latin typeface="Verdana"/>
              <a:ea typeface="Verdana"/>
            </a:rPr>
            <a:t> Explain how project main outputs and results will provide sustainable and durable solutions (for example, the cooperation will be continued after the end of the project through concrete actions, project provides long-term solutions and has impact on region level, project outputs and results will be used and applied by project stakeholders and target groups, etc.).                                              </a:t>
          </a:r>
          <a:endParaRPr lang="lv-LV" sz="900" b="0" strike="noStrike" spc="-1">
            <a:latin typeface="Times New Roman"/>
          </a:endParaRPr>
        </a:p>
      </xdr:txBody>
    </xdr:sp>
    <xdr:clientData/>
  </xdr:twoCellAnchor>
  <xdr:twoCellAnchor editAs="oneCell">
    <xdr:from>
      <xdr:col>17</xdr:col>
      <xdr:colOff>125214</xdr:colOff>
      <xdr:row>73</xdr:row>
      <xdr:rowOff>178099</xdr:rowOff>
    </xdr:from>
    <xdr:to>
      <xdr:col>21</xdr:col>
      <xdr:colOff>426269</xdr:colOff>
      <xdr:row>82</xdr:row>
      <xdr:rowOff>45357</xdr:rowOff>
    </xdr:to>
    <xdr:sp macro="" textlink="">
      <xdr:nvSpPr>
        <xdr:cNvPr id="14" name="CustomShape 1">
          <a:extLst>
            <a:ext uri="{FF2B5EF4-FFF2-40B4-BE49-F238E27FC236}">
              <a16:creationId xmlns:a16="http://schemas.microsoft.com/office/drawing/2014/main" id="{A37B686B-1C0E-498C-B9A0-16A80CBCF0AE}"/>
            </a:ext>
          </a:extLst>
        </xdr:cNvPr>
        <xdr:cNvSpPr/>
      </xdr:nvSpPr>
      <xdr:spPr>
        <a:xfrm>
          <a:off x="8483402" y="31181974"/>
          <a:ext cx="2879155" cy="6558571"/>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Expected project results.</a:t>
          </a:r>
          <a:r>
            <a:rPr lang="lv-LV" sz="900" b="0" i="1" strike="noStrike" spc="-1">
              <a:solidFill>
                <a:srgbClr val="000000"/>
              </a:solidFill>
              <a:latin typeface="Verdana"/>
              <a:ea typeface="Verdana"/>
            </a:rPr>
            <a:t> </a:t>
          </a:r>
          <a:endParaRPr lang="lv-LV" sz="900" b="0" i="0" strike="noStrike" spc="-1">
            <a:solidFill>
              <a:sysClr val="windowText" lastClr="000000"/>
            </a:solidFill>
            <a:latin typeface="Times New Roman"/>
            <a:ea typeface="+mn-ea"/>
          </a:endParaRPr>
        </a:p>
        <a:p>
          <a:r>
            <a:rPr lang="lv-LV" sz="900" b="0" i="1" strike="noStrike" spc="-1">
              <a:solidFill>
                <a:srgbClr val="000000"/>
              </a:solidFill>
              <a:latin typeface="Verdana"/>
              <a:ea typeface="Verdana"/>
            </a:rPr>
            <a:t>                             </a:t>
          </a:r>
          <a:endParaRPr lang="lv-LV" sz="900" b="0" strike="noStrike" spc="-1">
            <a:latin typeface="Times New Roman"/>
          </a:endParaRPr>
        </a:p>
        <a:p>
          <a:pPr>
            <a:lnSpc>
              <a:spcPct val="100000"/>
            </a:lnSpc>
          </a:pPr>
          <a:r>
            <a:rPr lang="lv-LV" sz="900" b="0" i="1" strike="noStrike" spc="-1">
              <a:solidFill>
                <a:srgbClr val="000000"/>
              </a:solidFill>
              <a:latin typeface="Verdana"/>
              <a:ea typeface="Verdana"/>
            </a:rPr>
            <a:t>- Indicate number of output and result indicators set by the Programme to be reached by the project and provide a short description of the indicator. </a:t>
          </a:r>
        </a:p>
        <a:p>
          <a:pPr>
            <a:lnSpc>
              <a:spcPct val="100000"/>
            </a:lnSpc>
          </a:pPr>
          <a:endParaRPr lang="lv-LV" sz="900" b="0" i="1" strike="noStrike" spc="-1">
            <a:solidFill>
              <a:srgbClr val="000000"/>
            </a:solidFill>
            <a:latin typeface="Verdana"/>
            <a:ea typeface="Verdana"/>
          </a:endParaRPr>
        </a:p>
        <a:p>
          <a:pPr>
            <a:lnSpc>
              <a:spcPct val="100000"/>
            </a:lnSpc>
          </a:pPr>
          <a:r>
            <a:rPr lang="lv-LV" sz="900" b="0" i="1" strike="noStrike" spc="-1">
              <a:solidFill>
                <a:srgbClr val="000000"/>
              </a:solidFill>
              <a:latin typeface="Verdana"/>
              <a:ea typeface="Verdana"/>
            </a:rPr>
            <a:t>- Explain methods and calculation of output and result indicators.</a:t>
          </a:r>
        </a:p>
        <a:p>
          <a:pPr>
            <a:lnSpc>
              <a:spcPct val="100000"/>
            </a:lnSpc>
          </a:pPr>
          <a:endParaRPr lang="lv-LV" sz="900" b="0" i="1" strike="noStrike" spc="-1">
            <a:solidFill>
              <a:srgbClr val="000000"/>
            </a:solidFill>
            <a:latin typeface="Verdana"/>
            <a:ea typeface="Verdana"/>
          </a:endParaRPr>
        </a:p>
        <a:p>
          <a:pPr>
            <a:lnSpc>
              <a:spcPct val="100000"/>
            </a:lnSpc>
          </a:pPr>
          <a:r>
            <a:rPr lang="lv-LV" sz="900" b="1" i="1" strike="noStrike" spc="-1">
              <a:solidFill>
                <a:srgbClr val="000000"/>
              </a:solidFill>
              <a:latin typeface="Verdana"/>
              <a:ea typeface="Verdana"/>
            </a:rPr>
            <a:t>NB! Follow</a:t>
          </a:r>
          <a:r>
            <a:rPr lang="lv-LV" sz="900" b="1" i="1" strike="noStrike" spc="-1" baseline="0">
              <a:solidFill>
                <a:srgbClr val="000000"/>
              </a:solidFill>
              <a:latin typeface="Verdana"/>
              <a:ea typeface="Verdana"/>
            </a:rPr>
            <a:t> the requirements indicated under points 5.1. /5.2. or 5.3. of the Section 1.5. of Guidelines. </a:t>
          </a:r>
        </a:p>
        <a:p>
          <a:pPr>
            <a:lnSpc>
              <a:spcPct val="100000"/>
            </a:lnSpc>
          </a:pPr>
          <a:endParaRPr lang="lv-LV" sz="900" b="1" i="1" strike="noStrike" spc="-1" baseline="0">
            <a:solidFill>
              <a:srgbClr val="000000"/>
            </a:solidFill>
            <a:latin typeface="Verdana"/>
            <a:ea typeface="Verdana"/>
          </a:endParaRPr>
        </a:p>
        <a:p>
          <a:pPr>
            <a:lnSpc>
              <a:spcPct val="100000"/>
            </a:lnSpc>
          </a:pPr>
          <a:r>
            <a:rPr lang="lv-LV" sz="900" b="1" i="1" strike="noStrike" spc="-1" baseline="0">
              <a:solidFill>
                <a:srgbClr val="000000"/>
              </a:solidFill>
              <a:latin typeface="Verdana"/>
              <a:ea typeface="Verdana"/>
            </a:rPr>
            <a:t>Contribution to the output indicators:</a:t>
          </a:r>
        </a:p>
        <a:p>
          <a:pPr>
            <a:lnSpc>
              <a:spcPct val="100000"/>
            </a:lnSpc>
          </a:pPr>
          <a:endParaRPr lang="lv-LV" sz="900" b="1" i="1" strike="noStrike" spc="-1" baseline="0">
            <a:solidFill>
              <a:srgbClr val="000000"/>
            </a:solidFill>
            <a:latin typeface="Verdana"/>
            <a:ea typeface="Verdana"/>
          </a:endParaRPr>
        </a:p>
        <a:p>
          <a:pPr>
            <a:lnSpc>
              <a:spcPct val="100000"/>
            </a:lnSpc>
          </a:pPr>
          <a:r>
            <a:rPr lang="lv-LV" sz="900" b="1" i="1" strike="noStrike" spc="-1" baseline="0">
              <a:solidFill>
                <a:srgbClr val="000000"/>
              </a:solidFill>
              <a:latin typeface="Verdana"/>
              <a:ea typeface="Verdana"/>
            </a:rPr>
            <a:t>Under Priority 1.1.:</a:t>
          </a:r>
        </a:p>
        <a:p>
          <a:pPr>
            <a:lnSpc>
              <a:spcPct val="100000"/>
            </a:lnSpc>
          </a:pPr>
          <a:r>
            <a:rPr lang="lv-LV" sz="900" b="0" i="1" strike="noStrike" spc="-1" baseline="0">
              <a:solidFill>
                <a:srgbClr val="000000"/>
              </a:solidFill>
              <a:latin typeface="Verdana"/>
              <a:ea typeface="Verdana"/>
            </a:rPr>
            <a:t>- to output No.1 (Number of business development institutions...) - mandatory, </a:t>
          </a:r>
        </a:p>
        <a:p>
          <a:pPr>
            <a:lnSpc>
              <a:spcPct val="100000"/>
            </a:lnSpc>
          </a:pPr>
          <a:r>
            <a:rPr lang="lv-LV" sz="900" b="0" i="1" strike="noStrike" spc="-1" baseline="0">
              <a:solidFill>
                <a:srgbClr val="000000"/>
              </a:solidFill>
              <a:latin typeface="Verdana"/>
              <a:ea typeface="Verdana"/>
            </a:rPr>
            <a:t>- to output No.2 (Number of enterprises...) - optionally, depending on planned activities.</a:t>
          </a:r>
        </a:p>
        <a:p>
          <a:pPr>
            <a:lnSpc>
              <a:spcPct val="100000"/>
            </a:lnSpc>
          </a:pPr>
          <a:r>
            <a:rPr lang="lv-LV" sz="900" b="0" i="1" strike="noStrike" spc="-1" baseline="0">
              <a:solidFill>
                <a:sysClr val="windowText" lastClr="000000"/>
              </a:solidFill>
              <a:latin typeface="Verdana"/>
              <a:ea typeface="Verdana"/>
              <a:cs typeface="+mn-cs"/>
            </a:rPr>
            <a:t>Please indicate under section "List of planned indicators" whether the project contributes to output(s) already achieved in project(s), which results are capitalised or reinforced and/or to new outputs (for example, business development organisation may be new or already supported within the 1st call for proposals). </a:t>
          </a:r>
        </a:p>
        <a:p>
          <a:pPr>
            <a:lnSpc>
              <a:spcPct val="100000"/>
            </a:lnSpc>
          </a:pPr>
          <a:endParaRPr lang="lv-LV" sz="900" b="1" i="1" strike="noStrike" spc="-1" baseline="0">
            <a:solidFill>
              <a:srgbClr val="000000"/>
            </a:solidFill>
            <a:latin typeface="Verdana"/>
            <a:ea typeface="Verdana"/>
          </a:endParaRPr>
        </a:p>
        <a:p>
          <a:pPr>
            <a:lnSpc>
              <a:spcPct val="100000"/>
            </a:lnSpc>
          </a:pPr>
          <a:r>
            <a:rPr lang="lv-LV" sz="900" b="1" i="1" strike="noStrike" spc="-1" baseline="0">
              <a:solidFill>
                <a:srgbClr val="000000"/>
              </a:solidFill>
              <a:latin typeface="Verdana"/>
              <a:ea typeface="Verdana"/>
            </a:rPr>
            <a:t>Under Priority 1.2.:</a:t>
          </a:r>
        </a:p>
        <a:p>
          <a:pPr>
            <a:lnSpc>
              <a:spcPct val="100000"/>
            </a:lnSpc>
          </a:pPr>
          <a:r>
            <a:rPr lang="lv-LV" sz="900" b="0" i="1" strike="noStrike" spc="-1" baseline="0">
              <a:solidFill>
                <a:srgbClr val="000000"/>
              </a:solidFill>
              <a:latin typeface="Verdana"/>
              <a:ea typeface="Verdana"/>
            </a:rPr>
            <a:t>- may contribute to outputs (number of institutions using Programme support....) </a:t>
          </a:r>
          <a:r>
            <a:rPr lang="lv-LV" sz="900" b="0" i="1" strike="noStrike" spc="-1" baseline="0">
              <a:solidFill>
                <a:sysClr val="windowText" lastClr="000000"/>
              </a:solidFill>
              <a:latin typeface="Verdana"/>
              <a:ea typeface="Verdana"/>
            </a:rPr>
            <a:t>Please indicate under section "List of planned indicators" whether the project contributes to outputs already achieved in project(s), which results are capitalised or reinforced and/or to new outputs (institution may be new or already supported within the 1st call for proposals or within the direct award project)</a:t>
          </a:r>
          <a:endParaRPr lang="lv-LV" sz="900" b="1" i="1" strike="noStrike" spc="-1" baseline="0">
            <a:solidFill>
              <a:sysClr val="windowText" lastClr="000000"/>
            </a:solidFill>
            <a:latin typeface="Verdana"/>
            <a:ea typeface="Verdana"/>
          </a:endParaRPr>
        </a:p>
        <a:p>
          <a:pPr>
            <a:lnSpc>
              <a:spcPct val="100000"/>
            </a:lnSpc>
          </a:pPr>
          <a:r>
            <a:rPr lang="lv-LV" sz="900" b="1" i="1" strike="noStrike" spc="-1" baseline="0">
              <a:solidFill>
                <a:srgbClr val="000000"/>
              </a:solidFill>
              <a:latin typeface="Verdana"/>
              <a:ea typeface="Verdana"/>
            </a:rPr>
            <a:t>Under Priorities 2.1./2.2. or 2.3.:</a:t>
          </a:r>
        </a:p>
        <a:p>
          <a:pPr>
            <a:lnSpc>
              <a:spcPct val="100000"/>
            </a:lnSpc>
          </a:pPr>
          <a:r>
            <a:rPr lang="lv-LV" sz="900" b="0" i="1" strike="noStrike" spc="-1" baseline="0">
              <a:solidFill>
                <a:srgbClr val="000000"/>
              </a:solidFill>
              <a:latin typeface="Verdana"/>
              <a:ea typeface="Verdana"/>
            </a:rPr>
            <a:t>- to output No.1 (Initiatives for promotion of sustainable use of natural resources) - mandatory, </a:t>
          </a:r>
        </a:p>
        <a:p>
          <a:pPr>
            <a:lnSpc>
              <a:spcPct val="100000"/>
            </a:lnSpc>
          </a:pPr>
          <a:r>
            <a:rPr lang="lv-LV" sz="900" b="0" i="1" strike="noStrike" spc="-1" baseline="0">
              <a:solidFill>
                <a:srgbClr val="000000"/>
              </a:solidFill>
              <a:latin typeface="Verdana"/>
              <a:ea typeface="Verdana"/>
            </a:rPr>
            <a:t>- to output No.2 (number of persons actively participating....) - optionally, depending on planned activities</a:t>
          </a:r>
        </a:p>
        <a:p>
          <a:pPr>
            <a:lnSpc>
              <a:spcPct val="100000"/>
            </a:lnSpc>
          </a:pPr>
          <a:r>
            <a:rPr lang="lv-LV" sz="900" b="0" i="1" strike="noStrike" spc="-1" baseline="0">
              <a:solidFill>
                <a:sysClr val="windowText" lastClr="000000"/>
              </a:solidFill>
              <a:latin typeface="Verdana"/>
              <a:ea typeface="Verdana"/>
              <a:cs typeface="+mn-cs"/>
            </a:rPr>
            <a:t>Please indicate under section "List of planned indicators" whether the project contributes to output(s) already achieved in project(s), which results are capitalised or reinforced and/or to new outputs (initiative may be new or already supported within the 2nd call for proposals). </a:t>
          </a:r>
        </a:p>
        <a:p>
          <a:pPr>
            <a:lnSpc>
              <a:spcPct val="100000"/>
            </a:lnSpc>
          </a:pPr>
          <a:endParaRPr lang="lv-LV" sz="900" b="0" i="1" strike="noStrike" spc="-1" baseline="0">
            <a:solidFill>
              <a:srgbClr val="7030A0"/>
            </a:solidFill>
            <a:latin typeface="Verdana"/>
            <a:ea typeface="Verdana"/>
            <a:cs typeface="+mn-cs"/>
          </a:endParaRPr>
        </a:p>
        <a:p>
          <a:pPr>
            <a:lnSpc>
              <a:spcPct val="100000"/>
            </a:lnSpc>
          </a:pPr>
          <a:r>
            <a:rPr lang="lv-LV" sz="900" b="0" i="1" strike="noStrike" spc="-1" baseline="0">
              <a:solidFill>
                <a:srgbClr val="7030A0"/>
              </a:solidFill>
              <a:latin typeface="Verdana"/>
              <a:ea typeface="Verdana"/>
            </a:rPr>
            <a:t> </a:t>
          </a:r>
        </a:p>
        <a:p>
          <a:pPr>
            <a:lnSpc>
              <a:spcPct val="100000"/>
            </a:lnSpc>
          </a:pPr>
          <a:endParaRPr lang="lv-LV" sz="900" b="1" i="1" strike="noStrike" spc="-1" baseline="0">
            <a:solidFill>
              <a:srgbClr val="000000"/>
            </a:solidFill>
            <a:latin typeface="Verdana"/>
            <a:ea typeface="Verdana"/>
          </a:endParaRPr>
        </a:p>
        <a:p>
          <a:pPr>
            <a:lnSpc>
              <a:spcPct val="100000"/>
            </a:lnSpc>
          </a:pPr>
          <a:endParaRPr lang="lv-LV" sz="900" b="1" i="1" strike="noStrike" spc="-1">
            <a:solidFill>
              <a:srgbClr val="000000"/>
            </a:solidFill>
            <a:latin typeface="Verdana"/>
            <a:ea typeface="Verdana"/>
          </a:endParaRPr>
        </a:p>
        <a:p>
          <a:pPr>
            <a:lnSpc>
              <a:spcPct val="100000"/>
            </a:lnSpc>
          </a:pPr>
          <a:r>
            <a:rPr lang="lv-LV" sz="900" b="0" i="1" strike="noStrike" spc="-1">
              <a:solidFill>
                <a:srgbClr val="000000"/>
              </a:solidFill>
              <a:latin typeface="Verdana"/>
              <a:ea typeface="Verdana"/>
            </a:rPr>
            <a:t> </a:t>
          </a:r>
          <a:endParaRPr lang="lv-LV" sz="900" b="0" strike="noStrike" spc="-1">
            <a:latin typeface="Times New Roman"/>
          </a:endParaRPr>
        </a:p>
      </xdr:txBody>
    </xdr:sp>
    <xdr:clientData/>
  </xdr:twoCellAnchor>
  <xdr:twoCellAnchor editAs="oneCell">
    <xdr:from>
      <xdr:col>17</xdr:col>
      <xdr:colOff>90714</xdr:colOff>
      <xdr:row>11</xdr:row>
      <xdr:rowOff>172358</xdr:rowOff>
    </xdr:from>
    <xdr:to>
      <xdr:col>21</xdr:col>
      <xdr:colOff>392676</xdr:colOff>
      <xdr:row>12</xdr:row>
      <xdr:rowOff>2313214</xdr:rowOff>
    </xdr:to>
    <xdr:sp macro="" textlink="">
      <xdr:nvSpPr>
        <xdr:cNvPr id="11" name="CustomShape 1">
          <a:extLst>
            <a:ext uri="{FF2B5EF4-FFF2-40B4-BE49-F238E27FC236}">
              <a16:creationId xmlns:a16="http://schemas.microsoft.com/office/drawing/2014/main" id="{877401E0-3E7B-4605-8D48-D56ACE396873}"/>
            </a:ext>
          </a:extLst>
        </xdr:cNvPr>
        <xdr:cNvSpPr/>
      </xdr:nvSpPr>
      <xdr:spPr>
        <a:xfrm>
          <a:off x="8472714" y="979715"/>
          <a:ext cx="2878248" cy="2340428"/>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ysClr val="windowText" lastClr="000000"/>
              </a:solidFill>
              <a:latin typeface="Verdana"/>
              <a:ea typeface="Verdana"/>
            </a:rPr>
            <a:t>Relevance of project subject to capitalization/result reinforcement. </a:t>
          </a:r>
        </a:p>
        <a:p>
          <a:pPr>
            <a:lnSpc>
              <a:spcPct val="100000"/>
            </a:lnSpc>
          </a:pPr>
          <a:r>
            <a:rPr lang="lv-LV" sz="900" b="1" i="1" strike="noStrike" spc="-1">
              <a:solidFill>
                <a:sysClr val="windowText" lastClr="000000"/>
              </a:solidFill>
              <a:latin typeface="Verdana"/>
              <a:ea typeface="Verdana"/>
            </a:rPr>
            <a:t> - </a:t>
          </a:r>
          <a:r>
            <a:rPr lang="lv-LV" sz="900" b="0" i="1" strike="noStrike" spc="-1">
              <a:solidFill>
                <a:sysClr val="windowText" lastClr="000000"/>
              </a:solidFill>
              <a:latin typeface="Verdana"/>
              <a:ea typeface="Verdana"/>
            </a:rPr>
            <a:t>Indicate on-going or implemented</a:t>
          </a:r>
          <a:r>
            <a:rPr lang="lv-LV" sz="900" b="0" i="1" strike="noStrike" spc="-1" baseline="0">
              <a:solidFill>
                <a:sysClr val="windowText" lastClr="000000"/>
              </a:solidFill>
              <a:latin typeface="Verdana"/>
              <a:ea typeface="Verdana"/>
            </a:rPr>
            <a:t> project (acronym) from previous 2 open calls or direct award project of the CBC Programme 2014 - 2020 which will be capitalized/reinforced. </a:t>
          </a:r>
        </a:p>
        <a:p>
          <a:pPr>
            <a:lnSpc>
              <a:spcPct val="100000"/>
            </a:lnSpc>
          </a:pPr>
          <a:r>
            <a:rPr lang="lv-LV" sz="900" b="0" i="1" strike="noStrike" spc="-1" baseline="0">
              <a:solidFill>
                <a:sysClr val="windowText" lastClr="000000"/>
              </a:solidFill>
              <a:latin typeface="Verdana"/>
              <a:ea typeface="Verdana"/>
            </a:rPr>
            <a:t>- indicate project number and acronym.</a:t>
          </a:r>
        </a:p>
        <a:p>
          <a:pPr>
            <a:lnSpc>
              <a:spcPct val="100000"/>
            </a:lnSpc>
          </a:pPr>
          <a:r>
            <a:rPr lang="lv-LV" sz="900" b="0" i="1" strike="noStrike" spc="-1" baseline="0">
              <a:solidFill>
                <a:sysClr val="windowText" lastClr="000000"/>
              </a:solidFill>
              <a:latin typeface="Verdana"/>
              <a:ea typeface="Verdana"/>
            </a:rPr>
            <a:t>- Specify and justify the need for capitalization/result reinforcement. Why especially this project needs to be capitalized/results reinforced?</a:t>
          </a:r>
        </a:p>
        <a:p>
          <a:pPr>
            <a:lnSpc>
              <a:spcPct val="100000"/>
            </a:lnSpc>
          </a:pPr>
          <a:r>
            <a:rPr lang="lv-LV" sz="900" b="1" i="1" strike="noStrike" spc="-1" baseline="0">
              <a:solidFill>
                <a:sysClr val="windowText" lastClr="000000"/>
              </a:solidFill>
              <a:latin typeface="Verdana"/>
              <a:ea typeface="Verdana"/>
            </a:rPr>
            <a:t>NB! Note that application can be submitted only under Priorities 1.1., 1.2. and 2.2. (Projects previously contributing to Priorities 2.1. and 2.3. under this call can apply only under Priority 2.2.)</a:t>
          </a:r>
        </a:p>
      </xdr:txBody>
    </xdr:sp>
    <xdr:clientData/>
  </xdr:twoCellAnchor>
  <xdr:twoCellAnchor editAs="oneCell">
    <xdr:from>
      <xdr:col>17</xdr:col>
      <xdr:colOff>105227</xdr:colOff>
      <xdr:row>17</xdr:row>
      <xdr:rowOff>4716</xdr:rowOff>
    </xdr:from>
    <xdr:to>
      <xdr:col>21</xdr:col>
      <xdr:colOff>534081</xdr:colOff>
      <xdr:row>17</xdr:row>
      <xdr:rowOff>3411991</xdr:rowOff>
    </xdr:to>
    <xdr:sp macro="" textlink="">
      <xdr:nvSpPr>
        <xdr:cNvPr id="16" name="CustomShape 1">
          <a:extLst>
            <a:ext uri="{FF2B5EF4-FFF2-40B4-BE49-F238E27FC236}">
              <a16:creationId xmlns:a16="http://schemas.microsoft.com/office/drawing/2014/main" id="{F0ECFE7F-253F-42D7-8C09-32B0EE25FF93}"/>
            </a:ext>
          </a:extLst>
        </xdr:cNvPr>
        <xdr:cNvSpPr/>
      </xdr:nvSpPr>
      <xdr:spPr>
        <a:xfrm>
          <a:off x="8463415" y="5172029"/>
          <a:ext cx="3000604" cy="340727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ysClr val="windowText" lastClr="000000"/>
              </a:solidFill>
              <a:latin typeface="Verdana" panose="020B0604030504040204" pitchFamily="34" charset="0"/>
              <a:ea typeface="Verdana" panose="020B0604030504040204" pitchFamily="34" charset="0"/>
            </a:rPr>
            <a:t>Description of the new project objectives and main actions</a:t>
          </a:r>
        </a:p>
        <a:p>
          <a:r>
            <a:rPr lang="lv-LV" sz="900" b="0" i="1" strike="noStrike" spc="-1">
              <a:solidFill>
                <a:sysClr val="windowText" lastClr="000000"/>
              </a:solidFill>
              <a:latin typeface="Verdana" panose="020B0604030504040204" pitchFamily="34" charset="0"/>
              <a:ea typeface="Verdana" panose="020B0604030504040204" pitchFamily="34" charset="0"/>
            </a:rPr>
            <a:t>- Specify the information on </a:t>
          </a:r>
          <a:r>
            <a:rPr lang="lv-LV" sz="900" b="0" i="1" strike="noStrike" spc="-1" baseline="0">
              <a:solidFill>
                <a:sysClr val="windowText" lastClr="000000"/>
              </a:solidFill>
              <a:latin typeface="Verdana" panose="020B0604030504040204" pitchFamily="34" charset="0"/>
              <a:ea typeface="Verdana" panose="020B0604030504040204" pitchFamily="34" charset="0"/>
            </a:rPr>
            <a:t>project objective and main actions </a:t>
          </a:r>
        </a:p>
        <a:p>
          <a:pPr marL="0" marR="0" lvl="0" indent="0" defTabSz="914400" eaLnBrk="1" fontAlgn="auto" latinLnBrk="0" hangingPunct="1">
            <a:lnSpc>
              <a:spcPct val="100000"/>
            </a:lnSpc>
            <a:spcBef>
              <a:spcPts val="0"/>
            </a:spcBef>
            <a:spcAft>
              <a:spcPts val="0"/>
            </a:spcAft>
            <a:buClrTx/>
            <a:buSzTx/>
            <a:buFontTx/>
            <a:buNone/>
            <a:tabLst/>
            <a:defRPr/>
          </a:pPr>
          <a:r>
            <a:rPr lang="lv-LV" sz="900" b="0" i="1" baseline="0">
              <a:solidFill>
                <a:sysClr val="windowText" lastClr="000000"/>
              </a:solidFill>
              <a:effectLst/>
              <a:latin typeface="Verdana" panose="020B0604030504040204" pitchFamily="34" charset="0"/>
              <a:ea typeface="Verdana" panose="020B0604030504040204" pitchFamily="34" charset="0"/>
              <a:cs typeface="+mn-cs"/>
            </a:rPr>
            <a:t>- Specify which activities/outputs/results from on-going/imlemented project will be caplitalized or reinforced or disseminated?</a:t>
          </a:r>
        </a:p>
        <a:p>
          <a:pPr marL="0" marR="0" lvl="0" indent="0" defTabSz="914400" eaLnBrk="1" fontAlgn="auto" latinLnBrk="0" hangingPunct="1">
            <a:lnSpc>
              <a:spcPct val="100000"/>
            </a:lnSpc>
            <a:spcBef>
              <a:spcPts val="0"/>
            </a:spcBef>
            <a:spcAft>
              <a:spcPts val="0"/>
            </a:spcAft>
            <a:buClrTx/>
            <a:buSzTx/>
            <a:buFontTx/>
            <a:buNone/>
            <a:tabLst/>
            <a:defRPr/>
          </a:pPr>
          <a:r>
            <a:rPr lang="lv-LV" sz="900" b="0" i="1" baseline="0">
              <a:solidFill>
                <a:sysClr val="windowText" lastClr="000000"/>
              </a:solidFill>
              <a:effectLst/>
              <a:latin typeface="Verdana" panose="020B0604030504040204" pitchFamily="34" charset="0"/>
              <a:ea typeface="Verdana" panose="020B0604030504040204" pitchFamily="34" charset="0"/>
              <a:cs typeface="+mn-cs"/>
            </a:rPr>
            <a:t>- Demonstrate the link of planned actions with project subject to caplitalisation/result reinforcement.</a:t>
          </a:r>
          <a:endParaRPr lang="lv-LV" sz="900">
            <a:solidFill>
              <a:sysClr val="windowText" lastClr="000000"/>
            </a:solidFill>
            <a:effectLst/>
            <a:latin typeface="Verdana" panose="020B0604030504040204" pitchFamily="34" charset="0"/>
            <a:ea typeface="Verdana" panose="020B0604030504040204" pitchFamily="34" charset="0"/>
          </a:endParaRPr>
        </a:p>
        <a:p>
          <a:r>
            <a:rPr lang="lv-LV" sz="900" b="0" i="1" strike="noStrike" spc="-1" baseline="0">
              <a:solidFill>
                <a:sysClr val="windowText" lastClr="000000"/>
              </a:solidFill>
              <a:latin typeface="Verdana" panose="020B0604030504040204" pitchFamily="34" charset="0"/>
              <a:ea typeface="Verdana" panose="020B0604030504040204" pitchFamily="34" charset="0"/>
            </a:rPr>
            <a:t>- Please check </a:t>
          </a:r>
          <a:r>
            <a:rPr lang="lv-LV" sz="900" b="0" i="1" u="sng" strike="noStrike" spc="-1" baseline="0">
              <a:solidFill>
                <a:sysClr val="windowText" lastClr="000000"/>
              </a:solidFill>
              <a:latin typeface="Verdana" panose="020B0604030504040204" pitchFamily="34" charset="0"/>
              <a:ea typeface="Verdana" panose="020B0604030504040204" pitchFamily="34" charset="0"/>
            </a:rPr>
            <a:t>"Indicative list of activities (but not limited to) to be supported within the 3rd call for proposals"</a:t>
          </a:r>
          <a:r>
            <a:rPr lang="lv-LV" sz="900" b="0" i="1" strike="noStrike" spc="-1" baseline="0">
              <a:solidFill>
                <a:sysClr val="windowText" lastClr="000000"/>
              </a:solidFill>
              <a:latin typeface="Verdana" panose="020B0604030504040204" pitchFamily="34" charset="0"/>
              <a:ea typeface="Verdana" panose="020B0604030504040204" pitchFamily="34" charset="0"/>
            </a:rPr>
            <a:t> under Section </a:t>
          </a:r>
          <a:r>
            <a:rPr lang="lv-LV" sz="900" b="1" i="1" strike="noStrike" spc="-1" baseline="0">
              <a:solidFill>
                <a:sysClr val="windowText" lastClr="000000"/>
              </a:solidFill>
              <a:latin typeface="Verdana" panose="020B0604030504040204" pitchFamily="34" charset="0"/>
              <a:ea typeface="Verdana" panose="020B0604030504040204" pitchFamily="34" charset="0"/>
            </a:rPr>
            <a:t>"1.5. OBJECTIVE AND SCOPE OF THE 3rd CALL FOR PROPOSALS"</a:t>
          </a:r>
          <a:r>
            <a:rPr lang="lv-LV" sz="900" b="0" i="1" strike="noStrike" spc="-1" baseline="0">
              <a:solidFill>
                <a:sysClr val="windowText" lastClr="000000"/>
              </a:solidFill>
              <a:latin typeface="Verdana" panose="020B0604030504040204" pitchFamily="34" charset="0"/>
              <a:ea typeface="Verdana" panose="020B0604030504040204" pitchFamily="34" charset="0"/>
            </a:rPr>
            <a:t> of the </a:t>
          </a:r>
          <a:r>
            <a:rPr lang="lv-LV" sz="900" b="1" i="1" strike="noStrike" spc="-1" baseline="0">
              <a:solidFill>
                <a:sysClr val="windowText" lastClr="000000"/>
              </a:solidFill>
              <a:latin typeface="Verdana" panose="020B0604030504040204" pitchFamily="34" charset="0"/>
              <a:ea typeface="Verdana" panose="020B0604030504040204" pitchFamily="34" charset="0"/>
            </a:rPr>
            <a:t>Guidelines for Grant Applicants and Project Implementation </a:t>
          </a:r>
          <a:r>
            <a:rPr lang="lv-LV" sz="900" b="0" i="1" strike="noStrike" spc="-1" baseline="0">
              <a:solidFill>
                <a:sysClr val="windowText" lastClr="000000"/>
              </a:solidFill>
              <a:latin typeface="Verdana" panose="020B0604030504040204" pitchFamily="34" charset="0"/>
              <a:ea typeface="Verdana" panose="020B0604030504040204" pitchFamily="34" charset="0"/>
            </a:rPr>
            <a:t>and indicate whether:         </a:t>
          </a:r>
          <a:r>
            <a:rPr lang="lv-LV" sz="900" b="0" i="1" baseline="0">
              <a:solidFill>
                <a:sysClr val="windowText" lastClr="000000"/>
              </a:solidFill>
              <a:effectLst/>
              <a:latin typeface="Verdana" panose="020B0604030504040204" pitchFamily="34" charset="0"/>
              <a:ea typeface="Verdana" panose="020B0604030504040204" pitchFamily="34" charset="0"/>
              <a:cs typeface="+mn-cs"/>
            </a:rPr>
            <a:t>- - </a:t>
          </a:r>
          <a:r>
            <a:rPr lang="en-US" sz="900" b="0" i="1" baseline="0">
              <a:solidFill>
                <a:sysClr val="windowText" lastClr="000000"/>
              </a:solidFill>
              <a:effectLst/>
              <a:latin typeface="Verdana" panose="020B0604030504040204" pitchFamily="34" charset="0"/>
              <a:ea typeface="Verdana" panose="020B0604030504040204" pitchFamily="34" charset="0"/>
              <a:cs typeface="+mn-cs"/>
            </a:rPr>
            <a:t>Transfer and exploitation of results and experience exchange</a:t>
          </a:r>
          <a:r>
            <a:rPr lang="lv-LV" sz="900" b="0" i="1" baseline="0">
              <a:solidFill>
                <a:sysClr val="windowText" lastClr="000000"/>
              </a:solidFill>
              <a:effectLst/>
              <a:latin typeface="Verdana" panose="020B0604030504040204" pitchFamily="34" charset="0"/>
              <a:ea typeface="Verdana" panose="020B0604030504040204" pitchFamily="34" charset="0"/>
              <a:cs typeface="+mn-cs"/>
            </a:rPr>
            <a:t> is planned</a:t>
          </a:r>
        </a:p>
        <a:p>
          <a:r>
            <a:rPr lang="lv-LV" sz="900" b="0" i="1" baseline="0">
              <a:solidFill>
                <a:sysClr val="windowText" lastClr="000000"/>
              </a:solidFill>
              <a:effectLst/>
              <a:latin typeface="Verdana" panose="020B0604030504040204" pitchFamily="34" charset="0"/>
              <a:ea typeface="Verdana" panose="020B0604030504040204" pitchFamily="34" charset="0"/>
              <a:cs typeface="+mn-cs"/>
            </a:rPr>
            <a:t>- I</a:t>
          </a:r>
          <a:r>
            <a:rPr lang="en-GB" sz="900" b="0" i="1" baseline="0">
              <a:solidFill>
                <a:sysClr val="windowText" lastClr="000000"/>
              </a:solidFill>
              <a:effectLst/>
              <a:latin typeface="Verdana" panose="020B0604030504040204" pitchFamily="34" charset="0"/>
              <a:ea typeface="Verdana" panose="020B0604030504040204" pitchFamily="34" charset="0"/>
              <a:cs typeface="+mn-cs"/>
            </a:rPr>
            <a:t>mprovement of achieved outputs and results</a:t>
          </a:r>
          <a:r>
            <a:rPr lang="lv-LV" sz="900" b="0" i="1" baseline="0">
              <a:solidFill>
                <a:sysClr val="windowText" lastClr="000000"/>
              </a:solidFill>
              <a:effectLst/>
              <a:latin typeface="Verdana" panose="020B0604030504040204" pitchFamily="34" charset="0"/>
              <a:ea typeface="Verdana" panose="020B0604030504040204" pitchFamily="34" charset="0"/>
              <a:cs typeface="+mn-cs"/>
            </a:rPr>
            <a:t> is planned</a:t>
          </a:r>
        </a:p>
        <a:p>
          <a:r>
            <a:rPr lang="lv-LV" sz="900" b="0" i="1" baseline="0">
              <a:solidFill>
                <a:sysClr val="windowText" lastClr="000000"/>
              </a:solidFill>
              <a:effectLst/>
              <a:latin typeface="Verdana" panose="020B0604030504040204" pitchFamily="34" charset="0"/>
              <a:ea typeface="Verdana" panose="020B0604030504040204" pitchFamily="34" charset="0"/>
              <a:cs typeface="+mn-cs"/>
            </a:rPr>
            <a:t>- </a:t>
          </a:r>
          <a:r>
            <a:rPr lang="en-GB" sz="900" b="0" i="1" baseline="0">
              <a:solidFill>
                <a:sysClr val="windowText" lastClr="000000"/>
              </a:solidFill>
              <a:effectLst/>
              <a:latin typeface="Verdana" panose="020B0604030504040204" pitchFamily="34" charset="0"/>
              <a:ea typeface="Verdana" panose="020B0604030504040204" pitchFamily="34" charset="0"/>
              <a:cs typeface="+mn-cs"/>
            </a:rPr>
            <a:t>Awareness raising of public and </a:t>
          </a:r>
          <a:r>
            <a:rPr lang="en-US" sz="900" b="0" i="1" baseline="0">
              <a:solidFill>
                <a:sysClr val="windowText" lastClr="000000"/>
              </a:solidFill>
              <a:effectLst/>
              <a:latin typeface="Verdana" panose="020B0604030504040204" pitchFamily="34" charset="0"/>
              <a:ea typeface="Verdana" panose="020B0604030504040204" pitchFamily="34" charset="0"/>
              <a:cs typeface="+mn-cs"/>
            </a:rPr>
            <a:t>enhancing the visibility of project/programme results</a:t>
          </a:r>
          <a:r>
            <a:rPr lang="lv-LV" sz="900" b="0" i="1" baseline="0">
              <a:solidFill>
                <a:sysClr val="windowText" lastClr="000000"/>
              </a:solidFill>
              <a:effectLst/>
              <a:latin typeface="Verdana" panose="020B0604030504040204" pitchFamily="34" charset="0"/>
              <a:ea typeface="Verdana" panose="020B0604030504040204" pitchFamily="34" charset="0"/>
              <a:cs typeface="+mn-cs"/>
            </a:rPr>
            <a:t> is planned</a:t>
          </a:r>
        </a:p>
        <a:p>
          <a:endParaRPr lang="lv-LV" sz="900" b="0" strike="noStrike" spc="-1">
            <a:latin typeface="Verdana" panose="020B0604030504040204" pitchFamily="34" charset="0"/>
            <a:ea typeface="Verdana" panose="020B0604030504040204" pitchFamily="34" charset="0"/>
          </a:endParaRPr>
        </a:p>
        <a:p>
          <a:endParaRPr lang="lv-LV" sz="900" b="0" strike="noStrike" spc="-1">
            <a:latin typeface="Times New Roman"/>
          </a:endParaRPr>
        </a:p>
      </xdr:txBody>
    </xdr:sp>
    <xdr:clientData/>
  </xdr:twoCellAnchor>
  <xdr:twoCellAnchor editAs="oneCell">
    <xdr:from>
      <xdr:col>17</xdr:col>
      <xdr:colOff>90714</xdr:colOff>
      <xdr:row>20</xdr:row>
      <xdr:rowOff>45355</xdr:rowOff>
    </xdr:from>
    <xdr:to>
      <xdr:col>21</xdr:col>
      <xdr:colOff>392676</xdr:colOff>
      <xdr:row>24</xdr:row>
      <xdr:rowOff>0</xdr:rowOff>
    </xdr:to>
    <xdr:sp macro="" textlink="">
      <xdr:nvSpPr>
        <xdr:cNvPr id="17" name="CustomShape 1">
          <a:extLst>
            <a:ext uri="{FF2B5EF4-FFF2-40B4-BE49-F238E27FC236}">
              <a16:creationId xmlns:a16="http://schemas.microsoft.com/office/drawing/2014/main" id="{289D50B0-126C-46CE-AFBE-19F36C24ABF3}"/>
            </a:ext>
          </a:extLst>
        </xdr:cNvPr>
        <xdr:cNvSpPr/>
      </xdr:nvSpPr>
      <xdr:spPr>
        <a:xfrm>
          <a:off x="8472714" y="9570355"/>
          <a:ext cx="2871898" cy="383721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ysClr val="windowText" lastClr="000000"/>
              </a:solidFill>
              <a:latin typeface="Verdana"/>
              <a:ea typeface="Verdana"/>
            </a:rPr>
            <a:t>Final beneficiaries, target groups and their involvement</a:t>
          </a:r>
          <a:r>
            <a:rPr lang="lv-LV" sz="900" b="0" i="1" strike="noStrike" spc="-1">
              <a:solidFill>
                <a:sysClr val="windowText" lastClr="000000"/>
              </a:solidFill>
              <a:latin typeface="Verdana"/>
              <a:ea typeface="Verdana"/>
            </a:rPr>
            <a:t> </a:t>
          </a:r>
          <a:endParaRPr lang="lv-LV" sz="900" b="0" strike="noStrike" spc="-1">
            <a:solidFill>
              <a:sysClr val="windowText" lastClr="000000"/>
            </a:solidFill>
            <a:latin typeface="Times New Roman"/>
          </a:endParaRPr>
        </a:p>
        <a:p>
          <a:r>
            <a:rPr lang="lv-LV" sz="900" b="0" i="1" strike="noStrike" spc="-1">
              <a:solidFill>
                <a:sysClr val="windowText" lastClr="000000"/>
              </a:solidFill>
              <a:latin typeface="Verdana" panose="020B0604030504040204" pitchFamily="34" charset="0"/>
              <a:ea typeface="Verdana" panose="020B0604030504040204" pitchFamily="34" charset="0"/>
            </a:rPr>
            <a:t>-</a:t>
          </a:r>
          <a:r>
            <a:rPr lang="lv-LV" sz="900" b="0" i="1" strike="noStrike" spc="-1" baseline="0">
              <a:solidFill>
                <a:sysClr val="windowText" lastClr="000000"/>
              </a:solidFill>
              <a:latin typeface="Verdana" panose="020B0604030504040204" pitchFamily="34" charset="0"/>
              <a:ea typeface="Verdana" panose="020B0604030504040204" pitchFamily="34" charset="0"/>
            </a:rPr>
            <a:t> Indicate identified target groups and final beneficiaries which will benefit/will be targeted by project. </a:t>
          </a:r>
        </a:p>
        <a:p>
          <a:r>
            <a:rPr lang="lv-LV" sz="900" b="0" i="1" strike="noStrike" spc="-1" baseline="0">
              <a:solidFill>
                <a:sysClr val="windowText" lastClr="000000"/>
              </a:solidFill>
              <a:latin typeface="Verdana" panose="020B0604030504040204" pitchFamily="34" charset="0"/>
              <a:ea typeface="Verdana" panose="020B0604030504040204" pitchFamily="34" charset="0"/>
            </a:rPr>
            <a:t>- Specify their involvement in project activities - How those will be involved? How will they benefit from the project? Why are they relevant for the project?</a:t>
          </a:r>
        </a:p>
        <a:p>
          <a:r>
            <a:rPr lang="lv-LV" sz="900" b="0" i="1" strike="noStrike" spc="-1" baseline="0">
              <a:solidFill>
                <a:sysClr val="windowText" lastClr="000000"/>
              </a:solidFill>
              <a:latin typeface="Verdana" panose="020B0604030504040204" pitchFamily="34" charset="0"/>
              <a:ea typeface="Verdana" panose="020B0604030504040204" pitchFamily="34" charset="0"/>
            </a:rPr>
            <a:t>- In case, capitalization activities are planned, </a:t>
          </a:r>
          <a:r>
            <a:rPr lang="lv-LV" sz="900" b="1" i="1" strike="noStrike" spc="-1" baseline="0">
              <a:solidFill>
                <a:sysClr val="windowText" lastClr="000000"/>
              </a:solidFill>
              <a:latin typeface="Verdana" panose="020B0604030504040204" pitchFamily="34" charset="0"/>
              <a:ea typeface="Verdana" panose="020B0604030504040204" pitchFamily="34" charset="0"/>
            </a:rPr>
            <a:t>specify which partners are going to carry out transfer of results and experience and which - are going to exploit and obtain it. </a:t>
          </a:r>
          <a:r>
            <a:rPr lang="lv-LV" sz="900" b="0" i="1" strike="noStrike" spc="-1" baseline="0">
              <a:solidFill>
                <a:sysClr val="windowText" lastClr="000000"/>
              </a:solidFill>
              <a:latin typeface="Verdana" panose="020B0604030504040204" pitchFamily="34" charset="0"/>
              <a:ea typeface="Verdana" panose="020B0604030504040204" pitchFamily="34" charset="0"/>
            </a:rPr>
            <a:t>Indicate if final beneficiary(ies) is not presented in project partnership and will receive project outputs as a result after the project implementation. If that is the case please confirm that respective stakeholder(s)/final beneficiaries are aware of the project and will use created outputs/results.</a:t>
          </a:r>
        </a:p>
        <a:p>
          <a:endParaRPr lang="lv-LV" sz="900" b="0" i="1" strike="noStrike" spc="-1" baseline="0">
            <a:solidFill>
              <a:sysClr val="windowText" lastClr="000000"/>
            </a:solidFill>
            <a:latin typeface="Verdana" panose="020B0604030504040204" pitchFamily="34" charset="0"/>
            <a:ea typeface="Verdana" panose="020B0604030504040204" pitchFamily="34" charset="0"/>
          </a:endParaRPr>
        </a:p>
        <a:p>
          <a:r>
            <a:rPr lang="lv-LV" sz="900" b="0" i="1" strike="noStrike" spc="-1" baseline="0">
              <a:solidFill>
                <a:sysClr val="windowText" lastClr="000000"/>
              </a:solidFill>
              <a:latin typeface="Verdana" panose="020B0604030504040204" pitchFamily="34" charset="0"/>
              <a:ea typeface="Verdana" panose="020B0604030504040204" pitchFamily="34" charset="0"/>
            </a:rPr>
            <a:t>Target groups - directly involved interested parties in implementation of project activtities.</a:t>
          </a:r>
        </a:p>
        <a:p>
          <a:endParaRPr lang="lv-LV" sz="900" b="0" i="1" strike="noStrike" spc="-1" baseline="0">
            <a:solidFill>
              <a:sysClr val="windowText" lastClr="000000"/>
            </a:solidFill>
            <a:latin typeface="Verdana" panose="020B0604030504040204" pitchFamily="34" charset="0"/>
            <a:ea typeface="Verdana" panose="020B0604030504040204" pitchFamily="34" charset="0"/>
          </a:endParaRPr>
        </a:p>
        <a:p>
          <a:r>
            <a:rPr lang="lv-LV" sz="900" b="0" i="1" strike="noStrike" spc="-1" baseline="0">
              <a:solidFill>
                <a:sysClr val="windowText" lastClr="000000"/>
              </a:solidFill>
              <a:latin typeface="Verdana" panose="020B0604030504040204" pitchFamily="34" charset="0"/>
              <a:ea typeface="Verdana" panose="020B0604030504040204" pitchFamily="34" charset="0"/>
            </a:rPr>
            <a:t>Final beneficiaries - groups or group of persons which will be impacted after the implementation of the project and will or should benefit from results of project.</a:t>
          </a:r>
        </a:p>
      </xdr:txBody>
    </xdr:sp>
    <xdr:clientData/>
  </xdr:twoCellAnchor>
  <xdr:twoCellAnchor editAs="oneCell">
    <xdr:from>
      <xdr:col>17</xdr:col>
      <xdr:colOff>81642</xdr:colOff>
      <xdr:row>64</xdr:row>
      <xdr:rowOff>154215</xdr:rowOff>
    </xdr:from>
    <xdr:to>
      <xdr:col>21</xdr:col>
      <xdr:colOff>465364</xdr:colOff>
      <xdr:row>65</xdr:row>
      <xdr:rowOff>3093357</xdr:rowOff>
    </xdr:to>
    <xdr:sp macro="" textlink="">
      <xdr:nvSpPr>
        <xdr:cNvPr id="18" name="CustomShape 1">
          <a:extLst>
            <a:ext uri="{FF2B5EF4-FFF2-40B4-BE49-F238E27FC236}">
              <a16:creationId xmlns:a16="http://schemas.microsoft.com/office/drawing/2014/main" id="{586F390E-7FFE-4AA6-BEFE-4319DF132388}"/>
            </a:ext>
          </a:extLst>
        </xdr:cNvPr>
        <xdr:cNvSpPr/>
      </xdr:nvSpPr>
      <xdr:spPr>
        <a:xfrm>
          <a:off x="8463642" y="19993429"/>
          <a:ext cx="2966358" cy="3138714"/>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ysClr val="windowText" lastClr="000000"/>
              </a:solidFill>
              <a:latin typeface="Verdana"/>
              <a:ea typeface="Verdana"/>
            </a:rPr>
            <a:t>Project partnership.</a:t>
          </a:r>
        </a:p>
        <a:p>
          <a:r>
            <a:rPr lang="lv-LV" sz="900" b="0" i="1" strike="noStrike" spc="-1">
              <a:solidFill>
                <a:sysClr val="windowText" lastClr="000000"/>
              </a:solidFill>
              <a:latin typeface="Verdana" panose="020B0604030504040204" pitchFamily="34" charset="0"/>
              <a:ea typeface="Verdana" panose="020B0604030504040204" pitchFamily="34" charset="0"/>
            </a:rPr>
            <a:t>Please</a:t>
          </a:r>
          <a:r>
            <a:rPr lang="lv-LV" sz="900" b="0" i="1" strike="noStrike" spc="-1" baseline="0">
              <a:solidFill>
                <a:sysClr val="windowText" lastClr="000000"/>
              </a:solidFill>
              <a:latin typeface="Verdana" panose="020B0604030504040204" pitchFamily="34" charset="0"/>
              <a:ea typeface="Verdana" panose="020B0604030504040204" pitchFamily="34" charset="0"/>
            </a:rPr>
            <a:t> provide answers to the following information:</a:t>
          </a:r>
        </a:p>
        <a:p>
          <a:r>
            <a:rPr lang="lv-LV" sz="900" b="0" i="1" strike="noStrike" spc="-1" baseline="0">
              <a:solidFill>
                <a:sysClr val="windowText" lastClr="000000"/>
              </a:solidFill>
              <a:latin typeface="Verdana" panose="020B0604030504040204" pitchFamily="34" charset="0"/>
              <a:ea typeface="Verdana" panose="020B0604030504040204" pitchFamily="34" charset="0"/>
            </a:rPr>
            <a:t>- Specify whether your project will involve new partners from regions of Latvia according to Section 1.7. of the </a:t>
          </a:r>
          <a:r>
            <a:rPr kumimoji="0" lang="lv-LV" sz="900" b="1" i="1" u="none" strike="noStrike" kern="0" cap="none" spc="-1" normalizeH="0" baseline="0" noProof="0">
              <a:ln>
                <a:noFill/>
              </a:ln>
              <a:solidFill>
                <a:sysClr val="windowText" lastClr="000000"/>
              </a:solidFill>
              <a:effectLst/>
              <a:uLnTx/>
              <a:uFillTx/>
              <a:latin typeface="Verdana"/>
              <a:ea typeface="Verdana"/>
              <a:cs typeface="+mn-cs"/>
            </a:rPr>
            <a:t>Guidelines for Grant Applicants and Project Implementation </a:t>
          </a:r>
          <a:r>
            <a:rPr kumimoji="0" lang="lv-LV" sz="900" b="0" i="1" u="none" strike="noStrike" kern="0" cap="none" spc="-1" normalizeH="0" baseline="0" noProof="0">
              <a:ln>
                <a:noFill/>
              </a:ln>
              <a:solidFill>
                <a:sysClr val="windowText" lastClr="000000"/>
              </a:solidFill>
              <a:effectLst/>
              <a:uLnTx/>
              <a:uFillTx/>
              <a:latin typeface="Verdana"/>
              <a:ea typeface="Verdana"/>
              <a:cs typeface="+mn-cs"/>
            </a:rPr>
            <a:t> which previously did not participate as beneficary in CBC Programme 2014-2020.</a:t>
          </a:r>
          <a:endParaRPr lang="lv-LV" sz="900" b="0" i="1" strike="noStrike" spc="-1" baseline="0">
            <a:solidFill>
              <a:sysClr val="windowText" lastClr="000000"/>
            </a:solidFill>
            <a:latin typeface="Verdana" panose="020B0604030504040204" pitchFamily="34" charset="0"/>
            <a:ea typeface="Verdana" panose="020B0604030504040204" pitchFamily="34" charset="0"/>
          </a:endParaRPr>
        </a:p>
        <a:p>
          <a:r>
            <a:rPr lang="lv-LV" sz="900" b="0" i="1" strike="noStrike" spc="-1" baseline="0">
              <a:solidFill>
                <a:sysClr val="windowText" lastClr="000000"/>
              </a:solidFill>
              <a:latin typeface="Verdana" panose="020B0604030504040204" pitchFamily="34" charset="0"/>
              <a:ea typeface="Verdana" panose="020B0604030504040204" pitchFamily="34" charset="0"/>
            </a:rPr>
            <a:t>- Specify the need for your partnership indicating the special role or experience or any other added value of each partner to your project. </a:t>
          </a:r>
        </a:p>
        <a:p>
          <a:r>
            <a:rPr lang="lv-LV" sz="900" b="0" i="1" strike="noStrike" spc="-1" baseline="0">
              <a:solidFill>
                <a:sysClr val="windowText" lastClr="000000"/>
              </a:solidFill>
              <a:latin typeface="Verdana" panose="020B0604030504040204" pitchFamily="34" charset="0"/>
              <a:ea typeface="Verdana" panose="020B0604030504040204" pitchFamily="34" charset="0"/>
            </a:rPr>
            <a:t>- Indicate the tasks and responsibilities of each project partner and previous experience with implementation of projects</a:t>
          </a:r>
        </a:p>
        <a:p>
          <a:r>
            <a:rPr lang="lv-LV" sz="900" b="0" i="1" strike="noStrike" spc="-1" baseline="0">
              <a:solidFill>
                <a:sysClr val="windowText" lastClr="000000"/>
              </a:solidFill>
              <a:latin typeface="Verdana" panose="020B0604030504040204" pitchFamily="34" charset="0"/>
              <a:ea typeface="Verdana" panose="020B0604030504040204" pitchFamily="34" charset="0"/>
            </a:rPr>
            <a:t>- Specify why cooperation is needed to address challenges and reach planned project objective and outputs.</a:t>
          </a:r>
        </a:p>
        <a:p>
          <a:endParaRPr lang="lv-LV" sz="900" b="0" i="1" strike="noStrike" spc="-1" baseline="0">
            <a:solidFill>
              <a:sysClr val="windowText" lastClr="000000"/>
            </a:solidFill>
            <a:latin typeface="Verdana" panose="020B0604030504040204" pitchFamily="34" charset="0"/>
            <a:ea typeface="Verdana" panose="020B0604030504040204" pitchFamily="34" charset="0"/>
          </a:endParaRPr>
        </a:p>
        <a:p>
          <a:endParaRPr lang="lv-LV" sz="900" b="0" strike="noStrike" spc="-1">
            <a:solidFill>
              <a:sysClr val="windowText" lastClr="000000"/>
            </a:solidFill>
            <a:latin typeface="Times New Roman"/>
          </a:endParaRPr>
        </a:p>
        <a:p>
          <a:pPr>
            <a:lnSpc>
              <a:spcPct val="100000"/>
            </a:lnSpc>
          </a:pPr>
          <a:endParaRPr lang="lv-LV" sz="900" b="0" strike="noStrike" spc="-1">
            <a:solidFill>
              <a:sysClr val="windowText" lastClr="000000"/>
            </a:solidFill>
            <a:latin typeface="Times New Roman"/>
          </a:endParaRPr>
        </a:p>
        <a:p>
          <a:pPr>
            <a:lnSpc>
              <a:spcPct val="100000"/>
            </a:lnSpc>
          </a:pPr>
          <a:endParaRPr lang="lv-LV" sz="900" b="0" strike="noStrike" spc="-1">
            <a:solidFill>
              <a:sysClr val="windowText" lastClr="000000"/>
            </a:solidFill>
            <a:latin typeface="Times New Roman"/>
          </a:endParaRPr>
        </a:p>
        <a:p>
          <a:pPr>
            <a:lnSpc>
              <a:spcPct val="100000"/>
            </a:lnSpc>
          </a:pPr>
          <a:r>
            <a:rPr lang="lv-LV" sz="900" b="0" i="1" strike="noStrike" spc="-1">
              <a:solidFill>
                <a:sysClr val="windowText" lastClr="000000"/>
              </a:solidFill>
              <a:latin typeface="Verdana"/>
              <a:ea typeface="Verdana"/>
            </a:rPr>
            <a:t> </a:t>
          </a:r>
          <a:endParaRPr lang="lv-LV" sz="900" b="0" strike="noStrike" spc="-1">
            <a:solidFill>
              <a:sysClr val="windowText" lastClr="000000"/>
            </a:solidFill>
            <a:latin typeface="Times New Roman"/>
          </a:endParaRPr>
        </a:p>
        <a:p>
          <a:pPr>
            <a:lnSpc>
              <a:spcPct val="100000"/>
            </a:lnSpc>
          </a:pPr>
          <a:endParaRPr lang="lv-LV" sz="900" b="0" strike="noStrike" spc="-1">
            <a:solidFill>
              <a:sysClr val="windowText" lastClr="000000"/>
            </a:solidFill>
            <a:latin typeface="Times New Roman"/>
          </a:endParaRPr>
        </a:p>
      </xdr:txBody>
    </xdr:sp>
    <xdr:clientData/>
  </xdr:twoCellAnchor>
  <xdr:twoCellAnchor editAs="oneCell">
    <xdr:from>
      <xdr:col>17</xdr:col>
      <xdr:colOff>163285</xdr:colOff>
      <xdr:row>90</xdr:row>
      <xdr:rowOff>680358</xdr:rowOff>
    </xdr:from>
    <xdr:to>
      <xdr:col>21</xdr:col>
      <xdr:colOff>464340</xdr:colOff>
      <xdr:row>97</xdr:row>
      <xdr:rowOff>30544</xdr:rowOff>
    </xdr:to>
    <xdr:sp macro="" textlink="">
      <xdr:nvSpPr>
        <xdr:cNvPr id="19" name="CustomShape 1">
          <a:extLst>
            <a:ext uri="{FF2B5EF4-FFF2-40B4-BE49-F238E27FC236}">
              <a16:creationId xmlns:a16="http://schemas.microsoft.com/office/drawing/2014/main" id="{A513ED2D-585E-48BB-BCAC-E7BA3D0FB481}"/>
            </a:ext>
          </a:extLst>
        </xdr:cNvPr>
        <xdr:cNvSpPr/>
      </xdr:nvSpPr>
      <xdr:spPr>
        <a:xfrm>
          <a:off x="8545285" y="41229644"/>
          <a:ext cx="2883691" cy="5645757"/>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endParaRPr lang="lv-LV" sz="900" b="1" i="1" strike="noStrike" spc="-1" baseline="0">
            <a:solidFill>
              <a:srgbClr val="000000"/>
            </a:solidFill>
            <a:latin typeface="Verdana"/>
            <a:ea typeface="Verdana"/>
          </a:endParaRPr>
        </a:p>
        <a:p>
          <a:pPr>
            <a:lnSpc>
              <a:spcPct val="100000"/>
            </a:lnSpc>
          </a:pPr>
          <a:r>
            <a:rPr lang="lv-LV" sz="900" b="1" i="1" strike="noStrike" spc="-1" baseline="0">
              <a:solidFill>
                <a:srgbClr val="000000"/>
              </a:solidFill>
              <a:latin typeface="Verdana"/>
              <a:ea typeface="Verdana"/>
            </a:rPr>
            <a:t>Contribution to the result indicators:</a:t>
          </a:r>
        </a:p>
        <a:p>
          <a:pPr>
            <a:lnSpc>
              <a:spcPct val="100000"/>
            </a:lnSpc>
          </a:pPr>
          <a:endParaRPr lang="lv-LV" sz="900" b="1" i="1" strike="noStrike" spc="-1" baseline="0">
            <a:solidFill>
              <a:srgbClr val="000000"/>
            </a:solidFill>
            <a:latin typeface="Verdana"/>
            <a:ea typeface="Verdana"/>
          </a:endParaRPr>
        </a:p>
        <a:p>
          <a:pPr>
            <a:lnSpc>
              <a:spcPct val="100000"/>
            </a:lnSpc>
          </a:pPr>
          <a:r>
            <a:rPr lang="lv-LV" sz="900" b="1" i="1" strike="noStrike" spc="-1" baseline="0">
              <a:solidFill>
                <a:srgbClr val="000000"/>
              </a:solidFill>
              <a:latin typeface="Verdana"/>
              <a:ea typeface="Verdana"/>
            </a:rPr>
            <a:t>Under Priority 1.1.:</a:t>
          </a:r>
        </a:p>
        <a:p>
          <a:pPr>
            <a:lnSpc>
              <a:spcPct val="100000"/>
            </a:lnSpc>
          </a:pPr>
          <a:r>
            <a:rPr lang="lv-LV" sz="900" b="0" i="1" strike="noStrike" spc="-1" baseline="0">
              <a:solidFill>
                <a:srgbClr val="000000"/>
              </a:solidFill>
              <a:latin typeface="Verdana"/>
              <a:ea typeface="Verdana"/>
            </a:rPr>
            <a:t>- data refelcting contribution to result indicator (Number of</a:t>
          </a:r>
        </a:p>
        <a:p>
          <a:pPr>
            <a:lnSpc>
              <a:spcPct val="100000"/>
            </a:lnSpc>
          </a:pPr>
          <a:r>
            <a:rPr lang="lv-LV" sz="900" b="0" i="1" strike="noStrike" spc="-1" baseline="0">
              <a:solidFill>
                <a:srgbClr val="000000"/>
              </a:solidFill>
              <a:latin typeface="Verdana"/>
              <a:ea typeface="Verdana"/>
            </a:rPr>
            <a:t>operating small businesses) is obtained from official statistics</a:t>
          </a:r>
        </a:p>
        <a:p>
          <a:pPr>
            <a:lnSpc>
              <a:spcPct val="100000"/>
            </a:lnSpc>
          </a:pPr>
          <a:endParaRPr lang="lv-LV" sz="900" b="0" i="1" strike="noStrike" spc="-1" baseline="0">
            <a:solidFill>
              <a:srgbClr val="000000"/>
            </a:solidFill>
            <a:latin typeface="Verdana"/>
            <a:ea typeface="Verdana"/>
          </a:endParaRPr>
        </a:p>
        <a:p>
          <a:pPr>
            <a:lnSpc>
              <a:spcPct val="100000"/>
            </a:lnSpc>
          </a:pPr>
          <a:endParaRPr lang="lv-LV" sz="900" b="1" i="1" strike="noStrike" spc="-1" baseline="0">
            <a:solidFill>
              <a:srgbClr val="000000"/>
            </a:solidFill>
            <a:latin typeface="Verdana"/>
            <a:ea typeface="Verdana"/>
          </a:endParaRPr>
        </a:p>
        <a:p>
          <a:pPr>
            <a:lnSpc>
              <a:spcPct val="100000"/>
            </a:lnSpc>
          </a:pPr>
          <a:r>
            <a:rPr lang="lv-LV" sz="900" b="1" i="1" strike="noStrike" spc="-1" baseline="0">
              <a:solidFill>
                <a:srgbClr val="000000"/>
              </a:solidFill>
              <a:latin typeface="Verdana"/>
              <a:ea typeface="Verdana"/>
            </a:rPr>
            <a:t>Under Priority 1.2.:</a:t>
          </a:r>
        </a:p>
        <a:p>
          <a:pPr>
            <a:lnSpc>
              <a:spcPct val="100000"/>
            </a:lnSpc>
          </a:pPr>
          <a:r>
            <a:rPr lang="lv-LV" sz="900" b="0" i="1" strike="noStrike" spc="-1" baseline="0">
              <a:solidFill>
                <a:srgbClr val="000000"/>
              </a:solidFill>
              <a:latin typeface="Verdana"/>
              <a:ea typeface="Verdana"/>
            </a:rPr>
            <a:t>- data </a:t>
          </a:r>
          <a:r>
            <a:rPr lang="lv-LV" sz="900" b="0" i="1" strike="noStrike" spc="-1" baseline="0">
              <a:solidFill>
                <a:sysClr val="windowText" lastClr="000000"/>
              </a:solidFill>
              <a:latin typeface="Verdana"/>
              <a:ea typeface="Verdana"/>
            </a:rPr>
            <a:t>reflecting contribution to result indicator. Please indicate under section "List of planned indicators" whether the project contributes to products or services already created within the 1st call for proposals or within the direct award project or to creation of new products or services.  </a:t>
          </a:r>
        </a:p>
        <a:p>
          <a:pPr>
            <a:lnSpc>
              <a:spcPct val="100000"/>
            </a:lnSpc>
          </a:pPr>
          <a:endParaRPr lang="lv-LV" sz="900" b="1" i="1" strike="noStrike" spc="-1" baseline="0">
            <a:solidFill>
              <a:srgbClr val="000000"/>
            </a:solidFill>
            <a:latin typeface="Verdana"/>
            <a:ea typeface="Verdana"/>
          </a:endParaRPr>
        </a:p>
        <a:p>
          <a:pPr>
            <a:lnSpc>
              <a:spcPct val="100000"/>
            </a:lnSpc>
          </a:pPr>
          <a:r>
            <a:rPr lang="lv-LV" sz="900" b="1" i="1" strike="noStrike" spc="-1" baseline="0">
              <a:solidFill>
                <a:srgbClr val="000000"/>
              </a:solidFill>
              <a:latin typeface="Verdana"/>
              <a:ea typeface="Verdana"/>
            </a:rPr>
            <a:t>Under Priorities 2.1./2.2. or 2.3.:</a:t>
          </a:r>
        </a:p>
        <a:p>
          <a:pPr>
            <a:lnSpc>
              <a:spcPct val="100000"/>
            </a:lnSpc>
          </a:pPr>
          <a:r>
            <a:rPr lang="lv-LV" sz="900" b="0" i="1" strike="noStrike" spc="-1" baseline="0">
              <a:solidFill>
                <a:srgbClr val="000000"/>
              </a:solidFill>
              <a:latin typeface="Verdana"/>
              <a:ea typeface="Verdana"/>
            </a:rPr>
            <a:t>- data reflecting contribution to result indicator (Percentage of event Participants knowledgeable on sustainable use of natural resources (level 4 and above)) must be calculated on the project level, by disseminating questionnaire to event participants before and after each event</a:t>
          </a:r>
          <a:endParaRPr lang="lv-LV" sz="900" b="1" i="1" strike="noStrike" spc="-1" baseline="0">
            <a:solidFill>
              <a:srgbClr val="000000"/>
            </a:solidFill>
            <a:latin typeface="Verdana"/>
            <a:ea typeface="Verdana"/>
          </a:endParaRPr>
        </a:p>
        <a:p>
          <a:pPr>
            <a:lnSpc>
              <a:spcPct val="100000"/>
            </a:lnSpc>
          </a:pPr>
          <a:endParaRPr lang="lv-LV" sz="900" b="1" i="1" strike="noStrike" spc="-1" baseline="0">
            <a:solidFill>
              <a:srgbClr val="000000"/>
            </a:solidFill>
            <a:latin typeface="Verdana"/>
            <a:ea typeface="Verdana"/>
          </a:endParaRPr>
        </a:p>
        <a:p>
          <a:pPr>
            <a:lnSpc>
              <a:spcPct val="100000"/>
            </a:lnSpc>
          </a:pPr>
          <a:endParaRPr lang="lv-LV" sz="900" b="1" i="1" strike="noStrike" spc="-1">
            <a:solidFill>
              <a:srgbClr val="000000"/>
            </a:solidFill>
            <a:latin typeface="Verdana"/>
            <a:ea typeface="Verdana"/>
          </a:endParaRPr>
        </a:p>
        <a:p>
          <a:pPr>
            <a:lnSpc>
              <a:spcPct val="100000"/>
            </a:lnSpc>
          </a:pPr>
          <a:r>
            <a:rPr lang="lv-LV" sz="900" b="0" i="1" strike="noStrike" spc="-1">
              <a:solidFill>
                <a:srgbClr val="000000"/>
              </a:solidFill>
              <a:latin typeface="Verdana"/>
              <a:ea typeface="Verdana"/>
            </a:rPr>
            <a:t> </a:t>
          </a:r>
          <a:endParaRPr lang="lv-LV" sz="900" b="0" strike="noStrike" spc="-1">
            <a:latin typeface="Times New Roman"/>
          </a:endParaRPr>
        </a:p>
      </xdr:txBody>
    </xdr:sp>
    <xdr:clientData/>
  </xdr:twoCellAnchor>
  <xdr:twoCellAnchor editAs="oneCell">
    <xdr:from>
      <xdr:col>17</xdr:col>
      <xdr:colOff>75974</xdr:colOff>
      <xdr:row>85</xdr:row>
      <xdr:rowOff>568102</xdr:rowOff>
    </xdr:from>
    <xdr:to>
      <xdr:col>21</xdr:col>
      <xdr:colOff>103188</xdr:colOff>
      <xdr:row>85</xdr:row>
      <xdr:rowOff>1248457</xdr:rowOff>
    </xdr:to>
    <xdr:sp macro="" textlink="">
      <xdr:nvSpPr>
        <xdr:cNvPr id="20" name="CustomShape 1">
          <a:extLst>
            <a:ext uri="{FF2B5EF4-FFF2-40B4-BE49-F238E27FC236}">
              <a16:creationId xmlns:a16="http://schemas.microsoft.com/office/drawing/2014/main" id="{DDE17830-5309-471C-8242-8E8D2BD5D22C}"/>
            </a:ext>
          </a:extLst>
        </xdr:cNvPr>
        <xdr:cNvSpPr/>
      </xdr:nvSpPr>
      <xdr:spPr>
        <a:xfrm>
          <a:off x="8434162" y="38787165"/>
          <a:ext cx="2598964" cy="68035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0" i="1" strike="noStrike" spc="-1">
              <a:solidFill>
                <a:srgbClr val="000000"/>
              </a:solidFill>
              <a:latin typeface="Verdana"/>
              <a:ea typeface="Verdana"/>
            </a:rPr>
            <a:t>- Explain methods and calculation of output indicator/-s.</a:t>
          </a:r>
        </a:p>
        <a:p>
          <a:pPr>
            <a:lnSpc>
              <a:spcPct val="100000"/>
            </a:lnSpc>
          </a:pPr>
          <a:endParaRPr lang="lv-LV" sz="900" b="0" strike="noStrike" spc="-1">
            <a:latin typeface="Times New Roman"/>
          </a:endParaRPr>
        </a:p>
      </xdr:txBody>
    </xdr:sp>
    <xdr:clientData/>
  </xdr:twoCellAnchor>
  <xdr:twoCellAnchor editAs="oneCell">
    <xdr:from>
      <xdr:col>17</xdr:col>
      <xdr:colOff>199572</xdr:colOff>
      <xdr:row>98</xdr:row>
      <xdr:rowOff>244929</xdr:rowOff>
    </xdr:from>
    <xdr:to>
      <xdr:col>21</xdr:col>
      <xdr:colOff>226786</xdr:colOff>
      <xdr:row>98</xdr:row>
      <xdr:rowOff>925284</xdr:rowOff>
    </xdr:to>
    <xdr:sp macro="" textlink="">
      <xdr:nvSpPr>
        <xdr:cNvPr id="22" name="CustomShape 1">
          <a:extLst>
            <a:ext uri="{FF2B5EF4-FFF2-40B4-BE49-F238E27FC236}">
              <a16:creationId xmlns:a16="http://schemas.microsoft.com/office/drawing/2014/main" id="{BF281DE1-6454-4BEB-A32C-F2B6B7AC5E75}"/>
            </a:ext>
          </a:extLst>
        </xdr:cNvPr>
        <xdr:cNvSpPr/>
      </xdr:nvSpPr>
      <xdr:spPr>
        <a:xfrm>
          <a:off x="8581572" y="47289358"/>
          <a:ext cx="2603500" cy="68035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0" i="1" strike="noStrike" spc="-1">
              <a:solidFill>
                <a:srgbClr val="000000"/>
              </a:solidFill>
              <a:latin typeface="Verdana"/>
              <a:ea typeface="Verdana"/>
            </a:rPr>
            <a:t>- Explain methods and calculation of result indicator.</a:t>
          </a:r>
        </a:p>
        <a:p>
          <a:pPr>
            <a:lnSpc>
              <a:spcPct val="100000"/>
            </a:lnSpc>
          </a:pPr>
          <a:endParaRPr lang="lv-LV" sz="900" b="0" strike="noStrike" spc="-1">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133410</xdr:colOff>
      <xdr:row>2</xdr:row>
      <xdr:rowOff>114301</xdr:rowOff>
    </xdr:from>
    <xdr:to>
      <xdr:col>21</xdr:col>
      <xdr:colOff>355135</xdr:colOff>
      <xdr:row>20</xdr:row>
      <xdr:rowOff>2370139</xdr:rowOff>
    </xdr:to>
    <xdr:sp macro="" textlink="">
      <xdr:nvSpPr>
        <xdr:cNvPr id="2" name="CustomShape 1">
          <a:extLst>
            <a:ext uri="{FF2B5EF4-FFF2-40B4-BE49-F238E27FC236}">
              <a16:creationId xmlns:a16="http://schemas.microsoft.com/office/drawing/2014/main" id="{9C72E356-4E6D-44D5-863B-73C7AC1D1EEC}"/>
            </a:ext>
          </a:extLst>
        </xdr:cNvPr>
        <xdr:cNvSpPr/>
      </xdr:nvSpPr>
      <xdr:spPr>
        <a:xfrm>
          <a:off x="8999598" y="368301"/>
          <a:ext cx="2790300" cy="3989388"/>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0" i="1" strike="noStrike" spc="-1">
              <a:solidFill>
                <a:srgbClr val="000000"/>
              </a:solidFill>
              <a:latin typeface="Verdana"/>
              <a:ea typeface="Verdana"/>
            </a:rPr>
            <a:t>Activity package is a grouping of activities within the project that are inter-linked thematically (e.g. activities contributing to the achievement of the same objective) and/or operationally (activities deriving from the operational set-up of the project, e.g. management of the project or information and publicity measures).</a:t>
          </a:r>
        </a:p>
        <a:p>
          <a:pPr>
            <a:lnSpc>
              <a:spcPct val="100000"/>
            </a:lnSpc>
          </a:pPr>
          <a:r>
            <a:rPr lang="lv-LV" sz="900" b="0" i="1" strike="noStrike" spc="-1">
              <a:solidFill>
                <a:srgbClr val="000000"/>
              </a:solidFill>
              <a:latin typeface="Verdana"/>
              <a:ea typeface="Verdana"/>
            </a:rPr>
            <a:t>Activities should not be grouped into the activity packages geographically (by partner) or by months. Grouping project's activities into logical activity packages is used in order to ease the management and co-ordination of the project. The title of the activity package has to reflect the focus and/or contents of the activity package.</a:t>
          </a:r>
          <a:endParaRPr lang="lv-LV" sz="900" b="0" strike="noStrike" spc="-1">
            <a:latin typeface="Times New Roman"/>
          </a:endParaRPr>
        </a:p>
        <a:p>
          <a:pPr>
            <a:lnSpc>
              <a:spcPct val="100000"/>
            </a:lnSpc>
          </a:pPr>
          <a:r>
            <a:rPr lang="lv-LV" sz="900" b="1" i="1" strike="noStrike" spc="-1">
              <a:solidFill>
                <a:srgbClr val="000000"/>
              </a:solidFill>
              <a:latin typeface="Verdana"/>
              <a:ea typeface="Verdana"/>
            </a:rPr>
            <a:t>NB! </a:t>
          </a:r>
          <a:r>
            <a:rPr lang="lv-LV" sz="900" b="0" i="1" strike="noStrike" spc="-1">
              <a:solidFill>
                <a:srgbClr val="000000"/>
              </a:solidFill>
              <a:latin typeface="Verdana"/>
              <a:ea typeface="Verdana"/>
            </a:rPr>
            <a:t>Please note that the activity packages 1 and 2 are pre-defined and cannot be changed:</a:t>
          </a:r>
        </a:p>
        <a:p>
          <a:pPr>
            <a:lnSpc>
              <a:spcPct val="100000"/>
            </a:lnSpc>
          </a:pPr>
          <a:endParaRPr lang="lv-LV" sz="900" b="0" strike="noStrike" spc="-1">
            <a:latin typeface="Times New Roman"/>
          </a:endParaRPr>
        </a:p>
        <a:p>
          <a:pPr>
            <a:lnSpc>
              <a:spcPct val="100000"/>
            </a:lnSpc>
          </a:pPr>
          <a:r>
            <a:rPr lang="lv-LV" sz="900" b="1" i="1" strike="noStrike" spc="-1">
              <a:solidFill>
                <a:srgbClr val="000000"/>
              </a:solidFill>
              <a:latin typeface="Verdana"/>
              <a:ea typeface="Verdana"/>
            </a:rPr>
            <a:t>Activity package 1 </a:t>
          </a:r>
          <a:r>
            <a:rPr lang="lv-LV" sz="900" b="0" i="1" strike="noStrike" spc="-1">
              <a:solidFill>
                <a:srgbClr val="000000"/>
              </a:solidFill>
              <a:latin typeface="Verdana"/>
              <a:ea typeface="Verdana"/>
            </a:rPr>
            <a:t>must be used for describing management and coordination activities of the project (day-to-day management of the project, financial management, division of responsibilities and tasks among the partners). </a:t>
          </a:r>
          <a:endParaRPr lang="lv-LV" sz="900" b="0" strike="noStrike" spc="-1">
            <a:latin typeface="Times New Roman"/>
          </a:endParaRPr>
        </a:p>
        <a:p>
          <a:pPr>
            <a:lnSpc>
              <a:spcPct val="100000"/>
            </a:lnSpc>
          </a:pPr>
          <a:endParaRPr lang="lv-LV" sz="900" b="0" strike="noStrike" spc="-1">
            <a:latin typeface="Times New Roman"/>
          </a:endParaRPr>
        </a:p>
      </xdr:txBody>
    </xdr:sp>
    <xdr:clientData/>
  </xdr:twoCellAnchor>
  <xdr:twoCellAnchor editAs="oneCell">
    <xdr:from>
      <xdr:col>17</xdr:col>
      <xdr:colOff>132017</xdr:colOff>
      <xdr:row>20</xdr:row>
      <xdr:rowOff>3172975</xdr:rowOff>
    </xdr:from>
    <xdr:to>
      <xdr:col>21</xdr:col>
      <xdr:colOff>525102</xdr:colOff>
      <xdr:row>20</xdr:row>
      <xdr:rowOff>3816720</xdr:rowOff>
    </xdr:to>
    <xdr:sp macro="" textlink="">
      <xdr:nvSpPr>
        <xdr:cNvPr id="3" name="CustomShape 1">
          <a:extLst>
            <a:ext uri="{FF2B5EF4-FFF2-40B4-BE49-F238E27FC236}">
              <a16:creationId xmlns:a16="http://schemas.microsoft.com/office/drawing/2014/main" id="{D9E7B819-7D7F-4F5B-BF02-03783B4C5223}"/>
            </a:ext>
          </a:extLst>
        </xdr:cNvPr>
        <xdr:cNvSpPr/>
      </xdr:nvSpPr>
      <xdr:spPr>
        <a:xfrm>
          <a:off x="8998205" y="5157350"/>
          <a:ext cx="2968010" cy="64692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ysClr val="windowText" lastClr="000000"/>
              </a:solidFill>
              <a:latin typeface="Verdana"/>
              <a:ea typeface="Verdana"/>
            </a:rPr>
            <a:t>Description</a:t>
          </a:r>
          <a:r>
            <a:rPr lang="lv-LV" sz="900" b="0" i="1" strike="noStrike" spc="-1">
              <a:solidFill>
                <a:sysClr val="windowText" lastClr="000000"/>
              </a:solidFill>
              <a:latin typeface="Verdana"/>
              <a:ea typeface="Verdana"/>
            </a:rPr>
            <a:t> - describe the strategic focus of the activity package, aims of this activity package. </a:t>
          </a:r>
          <a:endParaRPr lang="lv-LV" sz="900" b="0" strike="noStrike" spc="-1">
            <a:solidFill>
              <a:sysClr val="windowText" lastClr="000000"/>
            </a:solidFill>
            <a:latin typeface="Times New Roman"/>
          </a:endParaRPr>
        </a:p>
      </xdr:txBody>
    </xdr:sp>
    <xdr:clientData/>
  </xdr:twoCellAnchor>
  <xdr:twoCellAnchor editAs="oneCell">
    <xdr:from>
      <xdr:col>17</xdr:col>
      <xdr:colOff>139925</xdr:colOff>
      <xdr:row>20</xdr:row>
      <xdr:rowOff>2453792</xdr:rowOff>
    </xdr:from>
    <xdr:to>
      <xdr:col>21</xdr:col>
      <xdr:colOff>428250</xdr:colOff>
      <xdr:row>20</xdr:row>
      <xdr:rowOff>2961392</xdr:rowOff>
    </xdr:to>
    <xdr:sp macro="" textlink="">
      <xdr:nvSpPr>
        <xdr:cNvPr id="5" name="CustomShape 1">
          <a:extLst>
            <a:ext uri="{FF2B5EF4-FFF2-40B4-BE49-F238E27FC236}">
              <a16:creationId xmlns:a16="http://schemas.microsoft.com/office/drawing/2014/main" id="{AB31794C-9B9F-4B56-BC7B-D051F08F181E}"/>
            </a:ext>
          </a:extLst>
        </xdr:cNvPr>
        <xdr:cNvSpPr/>
      </xdr:nvSpPr>
      <xdr:spPr>
        <a:xfrm>
          <a:off x="8998175" y="4428642"/>
          <a:ext cx="2856900" cy="51077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Responsible partner </a:t>
          </a:r>
          <a:r>
            <a:rPr lang="lv-LV" sz="900" b="0" i="1" strike="noStrike" spc="-1">
              <a:solidFill>
                <a:srgbClr val="000000"/>
              </a:solidFill>
              <a:latin typeface="Verdana"/>
              <a:ea typeface="Verdana"/>
            </a:rPr>
            <a:t>- choose the partner from the drop-down menu responsible for the implementation of this activity package </a:t>
          </a:r>
          <a:endParaRPr lang="lv-LV" sz="900" b="0" strike="noStrike" spc="-1">
            <a:latin typeface="Times New Roman"/>
          </a:endParaRPr>
        </a:p>
      </xdr:txBody>
    </xdr:sp>
    <xdr:clientData/>
  </xdr:twoCellAnchor>
  <xdr:twoCellAnchor editAs="oneCell">
    <xdr:from>
      <xdr:col>17</xdr:col>
      <xdr:colOff>95250</xdr:colOff>
      <xdr:row>25</xdr:row>
      <xdr:rowOff>115421</xdr:rowOff>
    </xdr:from>
    <xdr:to>
      <xdr:col>21</xdr:col>
      <xdr:colOff>488335</xdr:colOff>
      <xdr:row>26</xdr:row>
      <xdr:rowOff>31065</xdr:rowOff>
    </xdr:to>
    <xdr:sp macro="" textlink="">
      <xdr:nvSpPr>
        <xdr:cNvPr id="7" name="CustomShape 1">
          <a:extLst>
            <a:ext uri="{FF2B5EF4-FFF2-40B4-BE49-F238E27FC236}">
              <a16:creationId xmlns:a16="http://schemas.microsoft.com/office/drawing/2014/main" id="{626CC19E-FD92-451D-89C0-C1CB6BDEA513}"/>
            </a:ext>
          </a:extLst>
        </xdr:cNvPr>
        <xdr:cNvSpPr/>
      </xdr:nvSpPr>
      <xdr:spPr>
        <a:xfrm>
          <a:off x="8943975" y="8792696"/>
          <a:ext cx="2945785" cy="506194"/>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List of planned activities</a:t>
          </a:r>
          <a:r>
            <a:rPr lang="lv-LV" sz="900" b="0" i="1" strike="noStrike" spc="-1">
              <a:solidFill>
                <a:srgbClr val="000000"/>
              </a:solidFill>
              <a:latin typeface="Verdana"/>
              <a:ea typeface="Verdana"/>
            </a:rPr>
            <a:t> - describe and justify the planned activities within this activity package.</a:t>
          </a:r>
          <a:endParaRPr lang="lv-LV" sz="900" b="0" strike="noStrike" spc="-1">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76199</xdr:colOff>
      <xdr:row>1</xdr:row>
      <xdr:rowOff>92076</xdr:rowOff>
    </xdr:from>
    <xdr:to>
      <xdr:col>21</xdr:col>
      <xdr:colOff>746124</xdr:colOff>
      <xdr:row>16</xdr:row>
      <xdr:rowOff>66676</xdr:rowOff>
    </xdr:to>
    <xdr:sp macro="" textlink="">
      <xdr:nvSpPr>
        <xdr:cNvPr id="2" name="CustomShape 1">
          <a:extLst>
            <a:ext uri="{FF2B5EF4-FFF2-40B4-BE49-F238E27FC236}">
              <a16:creationId xmlns:a16="http://schemas.microsoft.com/office/drawing/2014/main" id="{894EA8BA-8590-47FC-9630-2FD3CBCBE1D0}"/>
            </a:ext>
          </a:extLst>
        </xdr:cNvPr>
        <xdr:cNvSpPr/>
      </xdr:nvSpPr>
      <xdr:spPr>
        <a:xfrm>
          <a:off x="9029699" y="219076"/>
          <a:ext cx="4892675" cy="249555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1" i="1" strike="noStrike" spc="-1">
              <a:solidFill>
                <a:srgbClr val="000000"/>
              </a:solidFill>
              <a:latin typeface="Verdana"/>
              <a:ea typeface="Verdana"/>
            </a:rPr>
            <a:t>NB! </a:t>
          </a:r>
          <a:r>
            <a:rPr lang="lv-LV" sz="900" b="0" i="1" strike="noStrike" spc="-1">
              <a:solidFill>
                <a:srgbClr val="000000"/>
              </a:solidFill>
              <a:latin typeface="Verdana"/>
              <a:ea typeface="Verdana"/>
            </a:rPr>
            <a:t>Please note that the activity packages 1 and 2 are pre-defined and cannot be changed.</a:t>
          </a:r>
        </a:p>
        <a:p>
          <a:pPr>
            <a:lnSpc>
              <a:spcPct val="100000"/>
            </a:lnSpc>
          </a:pPr>
          <a:endParaRPr lang="lv-LV" sz="900" b="0" strike="noStrike" spc="-1">
            <a:latin typeface="Times New Roman"/>
          </a:endParaRPr>
        </a:p>
        <a:p>
          <a:pPr>
            <a:lnSpc>
              <a:spcPct val="100000"/>
            </a:lnSpc>
          </a:pPr>
          <a:r>
            <a:rPr lang="lv-LV" sz="900" b="1" i="1" strike="noStrike" spc="-1">
              <a:solidFill>
                <a:srgbClr val="000000"/>
              </a:solidFill>
              <a:latin typeface="Verdana"/>
              <a:ea typeface="Verdana"/>
            </a:rPr>
            <a:t>Activity package 2 </a:t>
          </a:r>
          <a:r>
            <a:rPr lang="lv-LV" sz="900" b="0" i="1" strike="noStrike" spc="-1">
              <a:solidFill>
                <a:srgbClr val="000000"/>
              </a:solidFill>
              <a:latin typeface="Verdana"/>
              <a:ea typeface="Verdana"/>
            </a:rPr>
            <a:t>must be used for describing the information and visibility, information dissemination activities of the project. </a:t>
          </a:r>
        </a:p>
        <a:p>
          <a:pPr>
            <a:lnSpc>
              <a:spcPct val="100000"/>
            </a:lnSpc>
          </a:pPr>
          <a:endParaRPr lang="lv-LV" sz="900" b="0" i="1" strike="noStrike" spc="-1">
            <a:solidFill>
              <a:srgbClr val="000000"/>
            </a:solidFill>
            <a:latin typeface="Verdana"/>
            <a:ea typeface="Verdana"/>
          </a:endParaRPr>
        </a:p>
        <a:p>
          <a:pPr>
            <a:lnSpc>
              <a:spcPct val="100000"/>
            </a:lnSpc>
          </a:pPr>
          <a:r>
            <a:rPr lang="lv-LV" sz="900" b="0" i="1" strike="noStrike" spc="-1">
              <a:solidFill>
                <a:sysClr val="windowText" lastClr="000000"/>
              </a:solidFill>
              <a:latin typeface="Verdana"/>
              <a:ea typeface="Verdana"/>
            </a:rPr>
            <a:t>Include communication tools to reach multiple target groups, stakeholders, wider audience and communication objectives</a:t>
          </a:r>
          <a:r>
            <a:rPr lang="lv-LV" sz="900" b="0" i="1" strike="noStrike" spc="-1" baseline="0">
              <a:solidFill>
                <a:sysClr val="windowText" lastClr="000000"/>
              </a:solidFill>
              <a:latin typeface="Verdana"/>
              <a:ea typeface="Verdana"/>
            </a:rPr>
            <a:t> </a:t>
          </a:r>
          <a:r>
            <a:rPr lang="lv-LV" sz="900" b="0" i="1" strike="noStrike" spc="-1">
              <a:solidFill>
                <a:sysClr val="windowText" lastClr="000000"/>
              </a:solidFill>
              <a:latin typeface="Verdana"/>
              <a:ea typeface="Verdana"/>
            </a:rPr>
            <a:t>(social media, events, printed and electronic publications, etc.), ways and places of information dissemination. </a:t>
          </a:r>
          <a:endParaRPr lang="lv-LV" sz="900" b="0" i="0" strike="noStrike" spc="-1">
            <a:solidFill>
              <a:sysClr val="windowText" lastClr="000000"/>
            </a:solidFill>
            <a:latin typeface="Times New Roman"/>
            <a:ea typeface="+mn-ea"/>
          </a:endParaRPr>
        </a:p>
        <a:p>
          <a:pPr>
            <a:lnSpc>
              <a:spcPct val="100000"/>
            </a:lnSpc>
          </a:pPr>
          <a:endParaRPr lang="lv-LV" sz="900" b="0" i="0" strike="noStrike" spc="-1">
            <a:solidFill>
              <a:sysClr val="windowText" lastClr="000000"/>
            </a:solidFill>
            <a:latin typeface="Times New Roman"/>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lv-LV" sz="900" b="1" i="1" u="none" strike="noStrike" kern="0" cap="none" spc="-1" normalizeH="0" baseline="0" noProof="0">
              <a:ln>
                <a:noFill/>
              </a:ln>
              <a:solidFill>
                <a:sysClr val="windowText" lastClr="000000"/>
              </a:solidFill>
              <a:effectLst/>
              <a:uLnTx/>
              <a:uFillTx/>
              <a:latin typeface="Verdana"/>
              <a:ea typeface="Verdana"/>
              <a:cs typeface="+mn-cs"/>
            </a:rPr>
            <a:t>NB! This activity package can also cover activities directly linked to transfer and exploitation of results and experience exchange (if planned), as well as improvement of achieved outputs and results</a:t>
          </a:r>
        </a:p>
        <a:p>
          <a:pPr marL="0" marR="0" lvl="0" indent="0" defTabSz="914400" eaLnBrk="1" fontAlgn="auto" latinLnBrk="0" hangingPunct="1">
            <a:lnSpc>
              <a:spcPct val="100000"/>
            </a:lnSpc>
            <a:spcBef>
              <a:spcPts val="0"/>
            </a:spcBef>
            <a:spcAft>
              <a:spcPts val="0"/>
            </a:spcAft>
            <a:buClrTx/>
            <a:buSzTx/>
            <a:buFontTx/>
            <a:buNone/>
            <a:tabLst/>
            <a:defRPr/>
          </a:pPr>
          <a:r>
            <a:rPr kumimoji="0" lang="lv-LV" sz="900" b="1" i="1" u="none" strike="noStrike" kern="0" cap="none" spc="-1" normalizeH="0" baseline="0" noProof="0">
              <a:ln>
                <a:noFill/>
              </a:ln>
              <a:solidFill>
                <a:sysClr val="windowText" lastClr="000000"/>
              </a:solidFill>
              <a:effectLst/>
              <a:uLnTx/>
              <a:uFillTx/>
              <a:latin typeface="Verdana"/>
              <a:ea typeface="Verdana"/>
              <a:cs typeface="+mn-cs"/>
            </a:rPr>
            <a:t>and/or awareness raising of public and enhancing the visibility of project/programme results.</a:t>
          </a:r>
        </a:p>
      </xdr:txBody>
    </xdr:sp>
    <xdr:clientData/>
  </xdr:twoCellAnchor>
  <xdr:twoCellAnchor editAs="oneCell">
    <xdr:from>
      <xdr:col>17</xdr:col>
      <xdr:colOff>114360</xdr:colOff>
      <xdr:row>19</xdr:row>
      <xdr:rowOff>3446584</xdr:rowOff>
    </xdr:from>
    <xdr:to>
      <xdr:col>21</xdr:col>
      <xdr:colOff>749300</xdr:colOff>
      <xdr:row>19</xdr:row>
      <xdr:rowOff>4096679</xdr:rowOff>
    </xdr:to>
    <xdr:sp macro="" textlink="">
      <xdr:nvSpPr>
        <xdr:cNvPr id="3" name="CustomShape 1">
          <a:extLst>
            <a:ext uri="{FF2B5EF4-FFF2-40B4-BE49-F238E27FC236}">
              <a16:creationId xmlns:a16="http://schemas.microsoft.com/office/drawing/2014/main" id="{DE096B69-FDBA-4F95-BAE5-1A2ACACAE3C7}"/>
            </a:ext>
          </a:extLst>
        </xdr:cNvPr>
        <xdr:cNvSpPr/>
      </xdr:nvSpPr>
      <xdr:spPr>
        <a:xfrm>
          <a:off x="9067860" y="6693022"/>
          <a:ext cx="4886265" cy="65009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ysClr val="windowText" lastClr="000000"/>
              </a:solidFill>
              <a:latin typeface="Verdana"/>
              <a:ea typeface="Verdana"/>
            </a:rPr>
            <a:t>Description</a:t>
          </a:r>
          <a:r>
            <a:rPr lang="lv-LV" sz="900" b="0" i="1" strike="noStrike" spc="-1">
              <a:solidFill>
                <a:sysClr val="windowText" lastClr="000000"/>
              </a:solidFill>
              <a:latin typeface="Verdana"/>
              <a:ea typeface="Verdana"/>
            </a:rPr>
            <a:t> - describe the strategic focus of the activity package, aims of this activity package. </a:t>
          </a:r>
          <a:endParaRPr lang="lv-LV" sz="900" b="0" strike="noStrike" spc="-1">
            <a:solidFill>
              <a:sysClr val="windowText" lastClr="000000"/>
            </a:solidFill>
            <a:latin typeface="Times New Roman"/>
          </a:endParaRPr>
        </a:p>
      </xdr:txBody>
    </xdr:sp>
    <xdr:clientData/>
  </xdr:twoCellAnchor>
  <xdr:twoCellAnchor editAs="oneCell">
    <xdr:from>
      <xdr:col>17</xdr:col>
      <xdr:colOff>109402</xdr:colOff>
      <xdr:row>18</xdr:row>
      <xdr:rowOff>60283</xdr:rowOff>
    </xdr:from>
    <xdr:to>
      <xdr:col>21</xdr:col>
      <xdr:colOff>830263</xdr:colOff>
      <xdr:row>19</xdr:row>
      <xdr:rowOff>371032</xdr:rowOff>
    </xdr:to>
    <xdr:sp macro="" textlink="">
      <xdr:nvSpPr>
        <xdr:cNvPr id="5" name="CustomShape 1">
          <a:extLst>
            <a:ext uri="{FF2B5EF4-FFF2-40B4-BE49-F238E27FC236}">
              <a16:creationId xmlns:a16="http://schemas.microsoft.com/office/drawing/2014/main" id="{D4752EAC-BEF2-4EE9-89C6-7E51360060B7}"/>
            </a:ext>
          </a:extLst>
        </xdr:cNvPr>
        <xdr:cNvSpPr/>
      </xdr:nvSpPr>
      <xdr:spPr>
        <a:xfrm>
          <a:off x="9062902" y="3108283"/>
          <a:ext cx="4946786" cy="512362"/>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Responsible partner </a:t>
          </a:r>
          <a:r>
            <a:rPr lang="lv-LV" sz="900" b="0" i="1" strike="noStrike" spc="-1">
              <a:solidFill>
                <a:srgbClr val="000000"/>
              </a:solidFill>
              <a:latin typeface="Verdana"/>
              <a:ea typeface="Verdana"/>
            </a:rPr>
            <a:t>- choose the partner from the drop-down menu responsible for the implementation of this activity package </a:t>
          </a:r>
          <a:endParaRPr lang="lv-LV" sz="900" b="0" strike="noStrike" spc="-1">
            <a:latin typeface="Times New Roman"/>
          </a:endParaRPr>
        </a:p>
      </xdr:txBody>
    </xdr:sp>
    <xdr:clientData/>
  </xdr:twoCellAnchor>
  <xdr:twoCellAnchor editAs="oneCell">
    <xdr:from>
      <xdr:col>17</xdr:col>
      <xdr:colOff>109628</xdr:colOff>
      <xdr:row>19</xdr:row>
      <xdr:rowOff>649394</xdr:rowOff>
    </xdr:from>
    <xdr:to>
      <xdr:col>21</xdr:col>
      <xdr:colOff>885825</xdr:colOff>
      <xdr:row>19</xdr:row>
      <xdr:rowOff>1438809</xdr:rowOff>
    </xdr:to>
    <xdr:sp macro="" textlink="">
      <xdr:nvSpPr>
        <xdr:cNvPr id="6" name="CustomShape 1">
          <a:extLst>
            <a:ext uri="{FF2B5EF4-FFF2-40B4-BE49-F238E27FC236}">
              <a16:creationId xmlns:a16="http://schemas.microsoft.com/office/drawing/2014/main" id="{6FD0BFDB-2C7D-44F4-9FDB-A8E151BE91A3}"/>
            </a:ext>
          </a:extLst>
        </xdr:cNvPr>
        <xdr:cNvSpPr/>
      </xdr:nvSpPr>
      <xdr:spPr>
        <a:xfrm>
          <a:off x="9063128" y="3895832"/>
          <a:ext cx="5002122" cy="79259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Involved target group </a:t>
          </a:r>
          <a:r>
            <a:rPr lang="lv-LV" sz="900" b="0" i="1" strike="noStrike" spc="-1">
              <a:solidFill>
                <a:srgbClr val="000000"/>
              </a:solidFill>
              <a:latin typeface="Verdana"/>
              <a:ea typeface="Verdana"/>
            </a:rPr>
            <a:t>- specify the target groups which will be involved into the implementation of the activity package or who will be addressed by the activities of the activity package.</a:t>
          </a:r>
          <a:endParaRPr lang="lv-LV" sz="900" b="0" strike="noStrike" spc="-1">
            <a:latin typeface="Times New Roman"/>
          </a:endParaRPr>
        </a:p>
      </xdr:txBody>
    </xdr:sp>
    <xdr:clientData/>
  </xdr:twoCellAnchor>
  <xdr:twoCellAnchor editAs="oneCell">
    <xdr:from>
      <xdr:col>17</xdr:col>
      <xdr:colOff>95280</xdr:colOff>
      <xdr:row>25</xdr:row>
      <xdr:rowOff>505687</xdr:rowOff>
    </xdr:from>
    <xdr:to>
      <xdr:col>19</xdr:col>
      <xdr:colOff>942750</xdr:colOff>
      <xdr:row>26</xdr:row>
      <xdr:rowOff>418156</xdr:rowOff>
    </xdr:to>
    <xdr:sp macro="" textlink="">
      <xdr:nvSpPr>
        <xdr:cNvPr id="7" name="CustomShape 1">
          <a:extLst>
            <a:ext uri="{FF2B5EF4-FFF2-40B4-BE49-F238E27FC236}">
              <a16:creationId xmlns:a16="http://schemas.microsoft.com/office/drawing/2014/main" id="{02F67F59-84BE-4205-867C-71D25F12E971}"/>
            </a:ext>
          </a:extLst>
        </xdr:cNvPr>
        <xdr:cNvSpPr/>
      </xdr:nvSpPr>
      <xdr:spPr>
        <a:xfrm>
          <a:off x="9039255" y="10040212"/>
          <a:ext cx="2942970" cy="503019"/>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List of planned activities</a:t>
          </a:r>
          <a:r>
            <a:rPr lang="lv-LV" sz="900" b="0" i="1" strike="noStrike" spc="-1">
              <a:solidFill>
                <a:srgbClr val="000000"/>
              </a:solidFill>
              <a:latin typeface="Verdana"/>
              <a:ea typeface="Verdana"/>
            </a:rPr>
            <a:t> - describe and justify the planned activities within this activity package.</a:t>
          </a:r>
          <a:endParaRPr lang="lv-LV" sz="900" b="0" strike="noStrike" spc="-1">
            <a:latin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35758</xdr:colOff>
      <xdr:row>4</xdr:row>
      <xdr:rowOff>113651</xdr:rowOff>
    </xdr:from>
    <xdr:to>
      <xdr:col>21</xdr:col>
      <xdr:colOff>483961</xdr:colOff>
      <xdr:row>9</xdr:row>
      <xdr:rowOff>160413</xdr:rowOff>
    </xdr:to>
    <xdr:sp macro="" textlink="">
      <xdr:nvSpPr>
        <xdr:cNvPr id="10" name="CustomShape 1">
          <a:extLst>
            <a:ext uri="{FF2B5EF4-FFF2-40B4-BE49-F238E27FC236}">
              <a16:creationId xmlns:a16="http://schemas.microsoft.com/office/drawing/2014/main" id="{66BFCCDE-8348-4881-B9CA-C4FCF549B6B6}"/>
            </a:ext>
          </a:extLst>
        </xdr:cNvPr>
        <xdr:cNvSpPr/>
      </xdr:nvSpPr>
      <xdr:spPr>
        <a:xfrm>
          <a:off x="8898544" y="721437"/>
          <a:ext cx="3021313" cy="896301"/>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Activity title </a:t>
          </a:r>
          <a:r>
            <a:rPr lang="lv-LV" sz="900" b="0" i="1" strike="noStrike" spc="-1">
              <a:solidFill>
                <a:srgbClr val="000000"/>
              </a:solidFill>
              <a:latin typeface="Verdana"/>
              <a:ea typeface="Verdana"/>
            </a:rPr>
            <a:t>- write the title of this activity package. The title has to reflect the focus and/or contents of the activity package. </a:t>
          </a:r>
          <a:r>
            <a:rPr lang="lv-LV" sz="900" b="1" i="1" strike="noStrike" spc="-1">
              <a:solidFill>
                <a:srgbClr val="000000"/>
              </a:solidFill>
              <a:latin typeface="Verdana"/>
              <a:ea typeface="Verdana"/>
            </a:rPr>
            <a:t>NB!</a:t>
          </a:r>
          <a:r>
            <a:rPr lang="lv-LV" sz="900" b="1" i="1" strike="noStrike" spc="-1" baseline="0">
              <a:solidFill>
                <a:srgbClr val="000000"/>
              </a:solidFill>
              <a:latin typeface="Verdana"/>
              <a:ea typeface="Verdana"/>
            </a:rPr>
            <a:t> This activity package is not mandatory if activities planned within the project are covered in AP1-AP2.</a:t>
          </a:r>
          <a:endParaRPr lang="lv-LV" sz="900" b="0" strike="noStrike" spc="-1">
            <a:latin typeface="Times New Roman"/>
          </a:endParaRPr>
        </a:p>
        <a:p>
          <a:endParaRPr lang="lv-LV" sz="900" b="0" strike="noStrike" spc="-1">
            <a:latin typeface="Times New Roman"/>
          </a:endParaRPr>
        </a:p>
      </xdr:txBody>
    </xdr:sp>
    <xdr:clientData/>
  </xdr:twoCellAnchor>
  <xdr:twoCellAnchor editAs="oneCell">
    <xdr:from>
      <xdr:col>17</xdr:col>
      <xdr:colOff>47520</xdr:colOff>
      <xdr:row>12</xdr:row>
      <xdr:rowOff>68838</xdr:rowOff>
    </xdr:from>
    <xdr:to>
      <xdr:col>21</xdr:col>
      <xdr:colOff>486682</xdr:colOff>
      <xdr:row>16</xdr:row>
      <xdr:rowOff>8566</xdr:rowOff>
    </xdr:to>
    <xdr:sp macro="" textlink="">
      <xdr:nvSpPr>
        <xdr:cNvPr id="12" name="CustomShape 1">
          <a:extLst>
            <a:ext uri="{FF2B5EF4-FFF2-40B4-BE49-F238E27FC236}">
              <a16:creationId xmlns:a16="http://schemas.microsoft.com/office/drawing/2014/main" id="{9C83ADA8-359F-4B64-96CD-7B42F3FBC40C}"/>
            </a:ext>
          </a:extLst>
        </xdr:cNvPr>
        <xdr:cNvSpPr/>
      </xdr:nvSpPr>
      <xdr:spPr>
        <a:xfrm>
          <a:off x="8910306" y="1728909"/>
          <a:ext cx="3018622" cy="51712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Responsible partner </a:t>
          </a:r>
          <a:r>
            <a:rPr lang="lv-LV" sz="900" b="0" i="1" strike="noStrike" spc="-1">
              <a:solidFill>
                <a:srgbClr val="000000"/>
              </a:solidFill>
              <a:latin typeface="Verdana"/>
              <a:ea typeface="Verdana"/>
            </a:rPr>
            <a:t>- choose the partner from the drop-down menu responsible for the implementation of this activity package </a:t>
          </a:r>
          <a:endParaRPr lang="lv-LV" sz="900" b="0" strike="noStrike" spc="-1">
            <a:latin typeface="Times New Roman"/>
          </a:endParaRPr>
        </a:p>
      </xdr:txBody>
    </xdr:sp>
    <xdr:clientData/>
  </xdr:twoCellAnchor>
  <xdr:twoCellAnchor editAs="oneCell">
    <xdr:from>
      <xdr:col>17</xdr:col>
      <xdr:colOff>43209</xdr:colOff>
      <xdr:row>16</xdr:row>
      <xdr:rowOff>48188</xdr:rowOff>
    </xdr:from>
    <xdr:to>
      <xdr:col>21</xdr:col>
      <xdr:colOff>571499</xdr:colOff>
      <xdr:row>20</xdr:row>
      <xdr:rowOff>3032</xdr:rowOff>
    </xdr:to>
    <xdr:sp macro="" textlink="">
      <xdr:nvSpPr>
        <xdr:cNvPr id="13" name="CustomShape 1">
          <a:extLst>
            <a:ext uri="{FF2B5EF4-FFF2-40B4-BE49-F238E27FC236}">
              <a16:creationId xmlns:a16="http://schemas.microsoft.com/office/drawing/2014/main" id="{D0828B24-B8D3-4AE6-98FF-6DA0FED03F91}"/>
            </a:ext>
          </a:extLst>
        </xdr:cNvPr>
        <xdr:cNvSpPr/>
      </xdr:nvSpPr>
      <xdr:spPr>
        <a:xfrm>
          <a:off x="8905995" y="2288831"/>
          <a:ext cx="3104575" cy="78941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Involved target group </a:t>
          </a:r>
          <a:r>
            <a:rPr lang="lv-LV" sz="900" b="0" i="1" strike="noStrike" spc="-1">
              <a:solidFill>
                <a:srgbClr val="000000"/>
              </a:solidFill>
              <a:latin typeface="Verdana"/>
              <a:ea typeface="Verdana"/>
            </a:rPr>
            <a:t>- specify the target groups which will be involved into the implementation of the activity package or who will be addressed by the activities of the activity package.</a:t>
          </a:r>
          <a:endParaRPr lang="lv-LV" sz="900" b="0" strike="noStrike" spc="-1">
            <a:latin typeface="Times New Roman"/>
          </a:endParaRPr>
        </a:p>
      </xdr:txBody>
    </xdr:sp>
    <xdr:clientData/>
  </xdr:twoCellAnchor>
  <xdr:twoCellAnchor editAs="oneCell">
    <xdr:from>
      <xdr:col>17</xdr:col>
      <xdr:colOff>44857</xdr:colOff>
      <xdr:row>20</xdr:row>
      <xdr:rowOff>150709</xdr:rowOff>
    </xdr:from>
    <xdr:to>
      <xdr:col>21</xdr:col>
      <xdr:colOff>483961</xdr:colOff>
      <xdr:row>21</xdr:row>
      <xdr:rowOff>601232</xdr:rowOff>
    </xdr:to>
    <xdr:sp macro="" textlink="">
      <xdr:nvSpPr>
        <xdr:cNvPr id="14" name="CustomShape 1">
          <a:extLst>
            <a:ext uri="{FF2B5EF4-FFF2-40B4-BE49-F238E27FC236}">
              <a16:creationId xmlns:a16="http://schemas.microsoft.com/office/drawing/2014/main" id="{203F3D06-C7F1-48DD-A66F-B604595074E4}"/>
            </a:ext>
          </a:extLst>
        </xdr:cNvPr>
        <xdr:cNvSpPr/>
      </xdr:nvSpPr>
      <xdr:spPr>
        <a:xfrm>
          <a:off x="8907643" y="3225923"/>
          <a:ext cx="3012214" cy="64692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ysClr val="windowText" lastClr="000000"/>
              </a:solidFill>
              <a:latin typeface="Verdana"/>
              <a:ea typeface="Verdana"/>
            </a:rPr>
            <a:t>Description</a:t>
          </a:r>
          <a:r>
            <a:rPr lang="lv-LV" sz="900" b="0" i="1" strike="noStrike" spc="-1">
              <a:solidFill>
                <a:sysClr val="windowText" lastClr="000000"/>
              </a:solidFill>
              <a:latin typeface="Verdana"/>
              <a:ea typeface="Verdana"/>
            </a:rPr>
            <a:t> - describe the strategic focus of the activity package, aims of this activity package. </a:t>
          </a:r>
          <a:endParaRPr lang="lv-LV" sz="900" b="0" strike="noStrike" spc="-1">
            <a:solidFill>
              <a:sysClr val="windowText" lastClr="000000"/>
            </a:solidFill>
            <a:latin typeface="Times New Roman"/>
          </a:endParaRPr>
        </a:p>
      </xdr:txBody>
    </xdr:sp>
    <xdr:clientData/>
  </xdr:twoCellAnchor>
  <xdr:twoCellAnchor editAs="oneCell">
    <xdr:from>
      <xdr:col>17</xdr:col>
      <xdr:colOff>200025</xdr:colOff>
      <xdr:row>26</xdr:row>
      <xdr:rowOff>0</xdr:rowOff>
    </xdr:from>
    <xdr:to>
      <xdr:col>21</xdr:col>
      <xdr:colOff>264096</xdr:colOff>
      <xdr:row>26</xdr:row>
      <xdr:rowOff>504425</xdr:rowOff>
    </xdr:to>
    <xdr:sp macro="" textlink="">
      <xdr:nvSpPr>
        <xdr:cNvPr id="15" name="CustomShape 1">
          <a:extLst>
            <a:ext uri="{FF2B5EF4-FFF2-40B4-BE49-F238E27FC236}">
              <a16:creationId xmlns:a16="http://schemas.microsoft.com/office/drawing/2014/main" id="{698D0F6B-24AF-4E33-A6FC-8516E8FDBB67}"/>
            </a:ext>
          </a:extLst>
        </xdr:cNvPr>
        <xdr:cNvSpPr/>
      </xdr:nvSpPr>
      <xdr:spPr>
        <a:xfrm>
          <a:off x="9048750" y="9077325"/>
          <a:ext cx="2616771" cy="50760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List of planned activities</a:t>
          </a:r>
          <a:r>
            <a:rPr lang="lv-LV" sz="900" b="0" i="1" strike="noStrike" spc="-1">
              <a:solidFill>
                <a:srgbClr val="000000"/>
              </a:solidFill>
              <a:latin typeface="Verdana"/>
              <a:ea typeface="Verdana"/>
            </a:rPr>
            <a:t> - describe and justify the planned activities within this activity package.</a:t>
          </a:r>
          <a:r>
            <a:rPr lang="lv-LV" sz="900" b="0" i="1" strike="noStrike" spc="-1" baseline="0">
              <a:solidFill>
                <a:srgbClr val="000000"/>
              </a:solidFill>
              <a:latin typeface="Verdana"/>
              <a:ea typeface="Verdana"/>
            </a:rPr>
            <a:t> </a:t>
          </a:r>
          <a:endParaRPr lang="lv-LV" sz="900" b="0" strike="noStrike" spc="-1">
            <a:latin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228525</xdr:colOff>
      <xdr:row>1</xdr:row>
      <xdr:rowOff>114300</xdr:rowOff>
    </xdr:from>
    <xdr:to>
      <xdr:col>21</xdr:col>
      <xdr:colOff>292100</xdr:colOff>
      <xdr:row>21</xdr:row>
      <xdr:rowOff>209550</xdr:rowOff>
    </xdr:to>
    <xdr:sp macro="" textlink="">
      <xdr:nvSpPr>
        <xdr:cNvPr id="2" name="CustomShape 1">
          <a:extLst>
            <a:ext uri="{FF2B5EF4-FFF2-40B4-BE49-F238E27FC236}">
              <a16:creationId xmlns:a16="http://schemas.microsoft.com/office/drawing/2014/main" id="{9334F0F1-DB1F-4B24-AB17-10F759AEC97B}"/>
            </a:ext>
          </a:extLst>
        </xdr:cNvPr>
        <xdr:cNvSpPr/>
      </xdr:nvSpPr>
      <xdr:spPr>
        <a:xfrm>
          <a:off x="9077250" y="238125"/>
          <a:ext cx="2616275" cy="354330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0" i="1" strike="noStrike" spc="-1">
              <a:solidFill>
                <a:srgbClr val="000000"/>
              </a:solidFill>
              <a:latin typeface="Verdana"/>
              <a:ea typeface="Verdana"/>
            </a:rPr>
            <a:t>Activity package is a grouping of activities within the project that are inter-linked thematically (e.g. activities contributing to the achievement of the same sub-objective) and/or operationally (activities deriving from the operational set-up of the project, e.g. management of the project or information and publicity measures). </a:t>
          </a:r>
          <a:endParaRPr lang="lv-LV" sz="900" b="0" strike="noStrike" spc="-1">
            <a:latin typeface="Times New Roman"/>
          </a:endParaRPr>
        </a:p>
        <a:p>
          <a:pPr>
            <a:lnSpc>
              <a:spcPct val="100000"/>
            </a:lnSpc>
          </a:pPr>
          <a:r>
            <a:rPr lang="lv-LV" sz="900" b="0" i="1" strike="noStrike" spc="-1">
              <a:solidFill>
                <a:srgbClr val="000000"/>
              </a:solidFill>
              <a:latin typeface="Verdana"/>
              <a:ea typeface="Verdana"/>
            </a:rPr>
            <a:t>The project can be sub-divided into maximum five activity packages. Each project shall have a minimum of three activity packages. Activities should not be grouped into the activity packages geographically (by partner) or in terms of timing (by years, months, etc.). Grouping project's activities into logical activity packages is used in order to ease the management and co-ordination of the project. The title of the activity package has to reflect the focus and/or contents of the activity package.</a:t>
          </a:r>
          <a:endParaRPr lang="lv-LV" sz="900" b="0" strike="noStrike" spc="-1">
            <a:latin typeface="Times New Roman"/>
          </a:endParaRPr>
        </a:p>
        <a:p>
          <a:pPr>
            <a:lnSpc>
              <a:spcPct val="100000"/>
            </a:lnSpc>
          </a:pPr>
          <a:endParaRPr lang="lv-LV" sz="900" b="0" strike="noStrike" spc="-1">
            <a:latin typeface="Times New Roman"/>
          </a:endParaRPr>
        </a:p>
      </xdr:txBody>
    </xdr:sp>
    <xdr:clientData/>
  </xdr:twoCellAnchor>
  <xdr:twoCellAnchor editAs="oneCell">
    <xdr:from>
      <xdr:col>17</xdr:col>
      <xdr:colOff>228526</xdr:colOff>
      <xdr:row>20</xdr:row>
      <xdr:rowOff>95055</xdr:rowOff>
    </xdr:from>
    <xdr:to>
      <xdr:col>21</xdr:col>
      <xdr:colOff>333091</xdr:colOff>
      <xdr:row>21</xdr:row>
      <xdr:rowOff>789970</xdr:rowOff>
    </xdr:to>
    <xdr:sp macro="" textlink="">
      <xdr:nvSpPr>
        <xdr:cNvPr id="3" name="CustomShape 1">
          <a:extLst>
            <a:ext uri="{FF2B5EF4-FFF2-40B4-BE49-F238E27FC236}">
              <a16:creationId xmlns:a16="http://schemas.microsoft.com/office/drawing/2014/main" id="{C1CD0228-C0A4-43A4-8572-F3E87B89B36F}"/>
            </a:ext>
          </a:extLst>
        </xdr:cNvPr>
        <xdr:cNvSpPr/>
      </xdr:nvSpPr>
      <xdr:spPr>
        <a:xfrm>
          <a:off x="9077251" y="3466905"/>
          <a:ext cx="2657265" cy="89494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Activity title </a:t>
          </a:r>
          <a:r>
            <a:rPr lang="lv-LV" sz="900" b="0" i="1" strike="noStrike" spc="-1">
              <a:solidFill>
                <a:srgbClr val="000000"/>
              </a:solidFill>
              <a:latin typeface="Verdana"/>
              <a:ea typeface="Verdana"/>
            </a:rPr>
            <a:t>- write the title of this activity package. The title has to reflect the focus and/or contents of the activity package.</a:t>
          </a:r>
          <a:endParaRPr lang="lv-LV" sz="900" b="0" strike="noStrike" spc="-1">
            <a:latin typeface="Times New Roman"/>
          </a:endParaRPr>
        </a:p>
        <a:p>
          <a:endParaRPr lang="lv-LV" sz="900" b="0" strike="noStrike" spc="-1">
            <a:latin typeface="Times New Roman"/>
          </a:endParaRPr>
        </a:p>
      </xdr:txBody>
    </xdr:sp>
    <xdr:clientData/>
  </xdr:twoCellAnchor>
  <xdr:twoCellAnchor editAs="oneCell">
    <xdr:from>
      <xdr:col>17</xdr:col>
      <xdr:colOff>171376</xdr:colOff>
      <xdr:row>21</xdr:row>
      <xdr:rowOff>561975</xdr:rowOff>
    </xdr:from>
    <xdr:to>
      <xdr:col>21</xdr:col>
      <xdr:colOff>275941</xdr:colOff>
      <xdr:row>21</xdr:row>
      <xdr:rowOff>1066400</xdr:rowOff>
    </xdr:to>
    <xdr:sp macro="" textlink="">
      <xdr:nvSpPr>
        <xdr:cNvPr id="4" name="CustomShape 1">
          <a:extLst>
            <a:ext uri="{FF2B5EF4-FFF2-40B4-BE49-F238E27FC236}">
              <a16:creationId xmlns:a16="http://schemas.microsoft.com/office/drawing/2014/main" id="{A6BA64E9-EE7F-409D-9EB9-882D14AD940C}"/>
            </a:ext>
          </a:extLst>
        </xdr:cNvPr>
        <xdr:cNvSpPr/>
      </xdr:nvSpPr>
      <xdr:spPr>
        <a:xfrm>
          <a:off x="9020101" y="4133850"/>
          <a:ext cx="2657265" cy="50442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Total budget, EUR</a:t>
          </a:r>
          <a:r>
            <a:rPr lang="lv-LV" sz="900" b="0" i="1" strike="noStrike" spc="-1">
              <a:solidFill>
                <a:srgbClr val="000000"/>
              </a:solidFill>
              <a:latin typeface="Verdana"/>
              <a:ea typeface="Verdana"/>
            </a:rPr>
            <a:t> - indicate the total budget in EUR for the implementation of this activity package </a:t>
          </a:r>
          <a:endParaRPr lang="lv-LV" sz="900" b="0" strike="noStrike" spc="-1">
            <a:latin typeface="Times New Roman"/>
          </a:endParaRPr>
        </a:p>
      </xdr:txBody>
    </xdr:sp>
    <xdr:clientData/>
  </xdr:twoCellAnchor>
  <xdr:twoCellAnchor editAs="oneCell">
    <xdr:from>
      <xdr:col>17</xdr:col>
      <xdr:colOff>171346</xdr:colOff>
      <xdr:row>21</xdr:row>
      <xdr:rowOff>1076220</xdr:rowOff>
    </xdr:from>
    <xdr:to>
      <xdr:col>21</xdr:col>
      <xdr:colOff>275911</xdr:colOff>
      <xdr:row>21</xdr:row>
      <xdr:rowOff>1583820</xdr:rowOff>
    </xdr:to>
    <xdr:sp macro="" textlink="">
      <xdr:nvSpPr>
        <xdr:cNvPr id="5" name="CustomShape 1">
          <a:extLst>
            <a:ext uri="{FF2B5EF4-FFF2-40B4-BE49-F238E27FC236}">
              <a16:creationId xmlns:a16="http://schemas.microsoft.com/office/drawing/2014/main" id="{9B96BE80-C60F-4B8B-AAF1-96F58A26788E}"/>
            </a:ext>
          </a:extLst>
        </xdr:cNvPr>
        <xdr:cNvSpPr/>
      </xdr:nvSpPr>
      <xdr:spPr>
        <a:xfrm>
          <a:off x="9020071" y="4648095"/>
          <a:ext cx="2657265" cy="50760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Responsible partner </a:t>
          </a:r>
          <a:r>
            <a:rPr lang="lv-LV" sz="900" b="0" i="1" strike="noStrike" spc="-1">
              <a:solidFill>
                <a:srgbClr val="000000"/>
              </a:solidFill>
              <a:latin typeface="Verdana"/>
              <a:ea typeface="Verdana"/>
            </a:rPr>
            <a:t>- choose the partner from the drop-down menu responsible for the implementation of this activity package </a:t>
          </a:r>
          <a:endParaRPr lang="lv-LV" sz="900" b="0" strike="noStrike" spc="-1">
            <a:latin typeface="Times New Roman"/>
          </a:endParaRPr>
        </a:p>
      </xdr:txBody>
    </xdr:sp>
    <xdr:clientData/>
  </xdr:twoCellAnchor>
  <xdr:twoCellAnchor editAs="oneCell">
    <xdr:from>
      <xdr:col>17</xdr:col>
      <xdr:colOff>149346</xdr:colOff>
      <xdr:row>21</xdr:row>
      <xdr:rowOff>1771305</xdr:rowOff>
    </xdr:from>
    <xdr:to>
      <xdr:col>21</xdr:col>
      <xdr:colOff>258015</xdr:colOff>
      <xdr:row>21</xdr:row>
      <xdr:rowOff>2563895</xdr:rowOff>
    </xdr:to>
    <xdr:sp macro="" textlink="">
      <xdr:nvSpPr>
        <xdr:cNvPr id="6" name="CustomShape 1">
          <a:extLst>
            <a:ext uri="{FF2B5EF4-FFF2-40B4-BE49-F238E27FC236}">
              <a16:creationId xmlns:a16="http://schemas.microsoft.com/office/drawing/2014/main" id="{E937DEBC-D7D0-4104-B32A-2BDEBDE47565}"/>
            </a:ext>
          </a:extLst>
        </xdr:cNvPr>
        <xdr:cNvSpPr/>
      </xdr:nvSpPr>
      <xdr:spPr>
        <a:xfrm>
          <a:off x="8998071" y="5343180"/>
          <a:ext cx="2661369" cy="79259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Involved target group </a:t>
          </a:r>
          <a:r>
            <a:rPr lang="lv-LV" sz="900" b="0" i="1" strike="noStrike" spc="-1">
              <a:solidFill>
                <a:srgbClr val="000000"/>
              </a:solidFill>
              <a:latin typeface="Verdana"/>
              <a:ea typeface="Verdana"/>
            </a:rPr>
            <a:t>- specify the target groups which will be involved into the implementation of the activity package or who will be addressed by the activities of the activity package.</a:t>
          </a:r>
          <a:endParaRPr lang="lv-LV" sz="900" b="0" strike="noStrike" spc="-1">
            <a:latin typeface="Times New Roman"/>
          </a:endParaRPr>
        </a:p>
      </xdr:txBody>
    </xdr:sp>
    <xdr:clientData/>
  </xdr:twoCellAnchor>
  <xdr:twoCellAnchor editAs="oneCell">
    <xdr:from>
      <xdr:col>17</xdr:col>
      <xdr:colOff>123780</xdr:colOff>
      <xdr:row>21</xdr:row>
      <xdr:rowOff>2523795</xdr:rowOff>
    </xdr:from>
    <xdr:to>
      <xdr:col>21</xdr:col>
      <xdr:colOff>294208</xdr:colOff>
      <xdr:row>21</xdr:row>
      <xdr:rowOff>3173890</xdr:rowOff>
    </xdr:to>
    <xdr:sp macro="" textlink="">
      <xdr:nvSpPr>
        <xdr:cNvPr id="7" name="CustomShape 1">
          <a:extLst>
            <a:ext uri="{FF2B5EF4-FFF2-40B4-BE49-F238E27FC236}">
              <a16:creationId xmlns:a16="http://schemas.microsoft.com/office/drawing/2014/main" id="{4E71CDAD-70A3-4B0B-A6E9-A8F3D063CCF7}"/>
            </a:ext>
          </a:extLst>
        </xdr:cNvPr>
        <xdr:cNvSpPr/>
      </xdr:nvSpPr>
      <xdr:spPr>
        <a:xfrm>
          <a:off x="8972505" y="6095670"/>
          <a:ext cx="2723128" cy="65009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Description</a:t>
          </a:r>
          <a:r>
            <a:rPr lang="lv-LV" sz="900" b="0" i="1" strike="noStrike" spc="-1">
              <a:solidFill>
                <a:srgbClr val="000000"/>
              </a:solidFill>
              <a:latin typeface="Verdana"/>
              <a:ea typeface="Verdana"/>
            </a:rPr>
            <a:t> - describe the strategic focus of the activity package, aims of this activity package. Specify which sub-objective of the project this activity package will help to achieve.</a:t>
          </a:r>
          <a:endParaRPr lang="lv-LV" sz="900" b="0" strike="noStrike" spc="-1">
            <a:latin typeface="Times New Roman"/>
          </a:endParaRPr>
        </a:p>
      </xdr:txBody>
    </xdr:sp>
    <xdr:clientData/>
  </xdr:twoCellAnchor>
  <xdr:twoCellAnchor editAs="oneCell">
    <xdr:from>
      <xdr:col>17</xdr:col>
      <xdr:colOff>161926</xdr:colOff>
      <xdr:row>26</xdr:row>
      <xdr:rowOff>9525</xdr:rowOff>
    </xdr:from>
    <xdr:to>
      <xdr:col>21</xdr:col>
      <xdr:colOff>335126</xdr:colOff>
      <xdr:row>26</xdr:row>
      <xdr:rowOff>517125</xdr:rowOff>
    </xdr:to>
    <xdr:sp macro="" textlink="">
      <xdr:nvSpPr>
        <xdr:cNvPr id="8" name="CustomShape 1">
          <a:extLst>
            <a:ext uri="{FF2B5EF4-FFF2-40B4-BE49-F238E27FC236}">
              <a16:creationId xmlns:a16="http://schemas.microsoft.com/office/drawing/2014/main" id="{2C939DCD-CD11-4FB0-9F79-4F249B08536D}"/>
            </a:ext>
          </a:extLst>
        </xdr:cNvPr>
        <xdr:cNvSpPr/>
      </xdr:nvSpPr>
      <xdr:spPr>
        <a:xfrm>
          <a:off x="9010651" y="9086850"/>
          <a:ext cx="2725900" cy="50760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List of planned activities</a:t>
          </a:r>
          <a:r>
            <a:rPr lang="lv-LV" sz="900" b="0" i="1" strike="noStrike" spc="-1">
              <a:solidFill>
                <a:srgbClr val="000000"/>
              </a:solidFill>
              <a:latin typeface="Verdana"/>
              <a:ea typeface="Verdana"/>
            </a:rPr>
            <a:t> - describe and justify the planned activities within this activity package (up to 15).</a:t>
          </a:r>
          <a:endParaRPr lang="lv-LV" sz="900" b="0" strike="noStrike" spc="-1">
            <a:latin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17</xdr:col>
      <xdr:colOff>133275</xdr:colOff>
      <xdr:row>1</xdr:row>
      <xdr:rowOff>66675</xdr:rowOff>
    </xdr:from>
    <xdr:to>
      <xdr:col>21</xdr:col>
      <xdr:colOff>419100</xdr:colOff>
      <xdr:row>20</xdr:row>
      <xdr:rowOff>38100</xdr:rowOff>
    </xdr:to>
    <xdr:sp macro="" textlink="">
      <xdr:nvSpPr>
        <xdr:cNvPr id="2" name="CustomShape 1">
          <a:extLst>
            <a:ext uri="{FF2B5EF4-FFF2-40B4-BE49-F238E27FC236}">
              <a16:creationId xmlns:a16="http://schemas.microsoft.com/office/drawing/2014/main" id="{13372CF3-9354-484E-B301-8DFC8A4BD13C}"/>
            </a:ext>
          </a:extLst>
        </xdr:cNvPr>
        <xdr:cNvSpPr/>
      </xdr:nvSpPr>
      <xdr:spPr>
        <a:xfrm>
          <a:off x="8982000" y="190500"/>
          <a:ext cx="2838525" cy="321945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0" i="1" strike="noStrike" spc="-1">
              <a:solidFill>
                <a:srgbClr val="000000"/>
              </a:solidFill>
              <a:latin typeface="Verdana"/>
              <a:ea typeface="Verdana"/>
            </a:rPr>
            <a:t>Activity package is a grouping of activities within the project that are inter-linked thematically (e.g. activities contributing to the achievement of the same sub-objective) and/or operationally (activities deriving from the operational set-up of the project, e.g. management of the project or information and publicity measures). </a:t>
          </a:r>
          <a:endParaRPr lang="lv-LV" sz="900" b="0" strike="noStrike" spc="-1">
            <a:latin typeface="Times New Roman"/>
          </a:endParaRPr>
        </a:p>
        <a:p>
          <a:pPr>
            <a:lnSpc>
              <a:spcPct val="100000"/>
            </a:lnSpc>
          </a:pPr>
          <a:r>
            <a:rPr lang="lv-LV" sz="900" b="0" i="1" strike="noStrike" spc="-1">
              <a:solidFill>
                <a:srgbClr val="000000"/>
              </a:solidFill>
              <a:latin typeface="Verdana"/>
              <a:ea typeface="Verdana"/>
            </a:rPr>
            <a:t>The project can be sub-divided into maximum five activity packages. Each project shall have a minimum of three activity packages. Activities should not be grouped into the activity packages geographically (by partner) or in terms of timing (by years, months, etc.). Grouping project's activities into logical activity packages is used in order to ease the management and co-ordination of the project. The title of the activity package has to reflect the focus and/or contents of the activity package.</a:t>
          </a:r>
          <a:endParaRPr lang="lv-LV" sz="900" b="0" strike="noStrike" spc="-1">
            <a:latin typeface="Times New Roman"/>
          </a:endParaRPr>
        </a:p>
        <a:p>
          <a:pPr>
            <a:lnSpc>
              <a:spcPct val="100000"/>
            </a:lnSpc>
          </a:pPr>
          <a:endParaRPr lang="lv-LV" sz="900" b="0" strike="noStrike" spc="-1">
            <a:latin typeface="Times New Roman"/>
          </a:endParaRPr>
        </a:p>
      </xdr:txBody>
    </xdr:sp>
    <xdr:clientData/>
  </xdr:twoCellAnchor>
  <xdr:twoCellAnchor editAs="oneCell">
    <xdr:from>
      <xdr:col>17</xdr:col>
      <xdr:colOff>161850</xdr:colOff>
      <xdr:row>18</xdr:row>
      <xdr:rowOff>123630</xdr:rowOff>
    </xdr:from>
    <xdr:to>
      <xdr:col>21</xdr:col>
      <xdr:colOff>488401</xdr:colOff>
      <xdr:row>21</xdr:row>
      <xdr:rowOff>485170</xdr:rowOff>
    </xdr:to>
    <xdr:sp macro="" textlink="">
      <xdr:nvSpPr>
        <xdr:cNvPr id="3" name="CustomShape 1">
          <a:extLst>
            <a:ext uri="{FF2B5EF4-FFF2-40B4-BE49-F238E27FC236}">
              <a16:creationId xmlns:a16="http://schemas.microsoft.com/office/drawing/2014/main" id="{57E29907-5692-4D8F-8DD0-2B40F24EB3E5}"/>
            </a:ext>
          </a:extLst>
        </xdr:cNvPr>
        <xdr:cNvSpPr/>
      </xdr:nvSpPr>
      <xdr:spPr>
        <a:xfrm>
          <a:off x="9010575" y="3171630"/>
          <a:ext cx="2879251" cy="88541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Activity title </a:t>
          </a:r>
          <a:r>
            <a:rPr lang="lv-LV" sz="900" b="0" i="1" strike="noStrike" spc="-1">
              <a:solidFill>
                <a:srgbClr val="000000"/>
              </a:solidFill>
              <a:latin typeface="Verdana"/>
              <a:ea typeface="Verdana"/>
            </a:rPr>
            <a:t>- write the title of this activity package. The title has to reflect the focus and/or contents of the activity package.</a:t>
          </a:r>
          <a:endParaRPr lang="lv-LV" sz="900" b="0" strike="noStrike" spc="-1">
            <a:latin typeface="Times New Roman"/>
          </a:endParaRPr>
        </a:p>
        <a:p>
          <a:endParaRPr lang="lv-LV" sz="900" b="0" strike="noStrike" spc="-1">
            <a:latin typeface="Times New Roman"/>
          </a:endParaRPr>
        </a:p>
      </xdr:txBody>
    </xdr:sp>
    <xdr:clientData/>
  </xdr:twoCellAnchor>
  <xdr:twoCellAnchor editAs="oneCell">
    <xdr:from>
      <xdr:col>17</xdr:col>
      <xdr:colOff>133275</xdr:colOff>
      <xdr:row>21</xdr:row>
      <xdr:rowOff>142875</xdr:rowOff>
    </xdr:from>
    <xdr:to>
      <xdr:col>21</xdr:col>
      <xdr:colOff>459826</xdr:colOff>
      <xdr:row>21</xdr:row>
      <xdr:rowOff>650475</xdr:rowOff>
    </xdr:to>
    <xdr:sp macro="" textlink="">
      <xdr:nvSpPr>
        <xdr:cNvPr id="4" name="CustomShape 1">
          <a:extLst>
            <a:ext uri="{FF2B5EF4-FFF2-40B4-BE49-F238E27FC236}">
              <a16:creationId xmlns:a16="http://schemas.microsoft.com/office/drawing/2014/main" id="{4BD37003-C5A8-46F5-BE00-A813A15E064B}"/>
            </a:ext>
          </a:extLst>
        </xdr:cNvPr>
        <xdr:cNvSpPr/>
      </xdr:nvSpPr>
      <xdr:spPr>
        <a:xfrm>
          <a:off x="8982000" y="3714750"/>
          <a:ext cx="2879251" cy="50760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Total budget, EUR</a:t>
          </a:r>
          <a:r>
            <a:rPr lang="lv-LV" sz="900" b="0" i="1" strike="noStrike" spc="-1">
              <a:solidFill>
                <a:srgbClr val="000000"/>
              </a:solidFill>
              <a:latin typeface="Verdana"/>
              <a:ea typeface="Verdana"/>
            </a:rPr>
            <a:t> - indicate the total budget in EUR for the implementation of this activity package </a:t>
          </a:r>
          <a:endParaRPr lang="lv-LV" sz="900" b="0" strike="noStrike" spc="-1">
            <a:latin typeface="Times New Roman"/>
          </a:endParaRPr>
        </a:p>
      </xdr:txBody>
    </xdr:sp>
    <xdr:clientData/>
  </xdr:twoCellAnchor>
  <xdr:twoCellAnchor editAs="oneCell">
    <xdr:from>
      <xdr:col>17</xdr:col>
      <xdr:colOff>142769</xdr:colOff>
      <xdr:row>21</xdr:row>
      <xdr:rowOff>638070</xdr:rowOff>
    </xdr:from>
    <xdr:to>
      <xdr:col>21</xdr:col>
      <xdr:colOff>476191</xdr:colOff>
      <xdr:row>21</xdr:row>
      <xdr:rowOff>1155195</xdr:rowOff>
    </xdr:to>
    <xdr:sp macro="" textlink="">
      <xdr:nvSpPr>
        <xdr:cNvPr id="5" name="CustomShape 1">
          <a:extLst>
            <a:ext uri="{FF2B5EF4-FFF2-40B4-BE49-F238E27FC236}">
              <a16:creationId xmlns:a16="http://schemas.microsoft.com/office/drawing/2014/main" id="{43ABFCB4-D8B0-4DF2-9991-5A4FE2288CE4}"/>
            </a:ext>
          </a:extLst>
        </xdr:cNvPr>
        <xdr:cNvSpPr/>
      </xdr:nvSpPr>
      <xdr:spPr>
        <a:xfrm>
          <a:off x="8991494" y="4209945"/>
          <a:ext cx="2886122" cy="51712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Responsible partner </a:t>
          </a:r>
          <a:r>
            <a:rPr lang="lv-LV" sz="900" b="0" i="1" strike="noStrike" spc="-1">
              <a:solidFill>
                <a:srgbClr val="000000"/>
              </a:solidFill>
              <a:latin typeface="Verdana"/>
              <a:ea typeface="Verdana"/>
            </a:rPr>
            <a:t>- choose the partner from the drop-down menu responsible for the implementation of this activity package </a:t>
          </a:r>
          <a:endParaRPr lang="lv-LV" sz="900" b="0" strike="noStrike" spc="-1">
            <a:latin typeface="Times New Roman"/>
          </a:endParaRPr>
        </a:p>
      </xdr:txBody>
    </xdr:sp>
    <xdr:clientData/>
  </xdr:twoCellAnchor>
  <xdr:twoCellAnchor editAs="oneCell">
    <xdr:from>
      <xdr:col>17</xdr:col>
      <xdr:colOff>149345</xdr:colOff>
      <xdr:row>21</xdr:row>
      <xdr:rowOff>1133130</xdr:rowOff>
    </xdr:from>
    <xdr:to>
      <xdr:col>21</xdr:col>
      <xdr:colOff>483517</xdr:colOff>
      <xdr:row>21</xdr:row>
      <xdr:rowOff>1922545</xdr:rowOff>
    </xdr:to>
    <xdr:sp macro="" textlink="">
      <xdr:nvSpPr>
        <xdr:cNvPr id="6" name="CustomShape 1">
          <a:extLst>
            <a:ext uri="{FF2B5EF4-FFF2-40B4-BE49-F238E27FC236}">
              <a16:creationId xmlns:a16="http://schemas.microsoft.com/office/drawing/2014/main" id="{A7E8C503-050B-4A60-900B-86901A8D46C2}"/>
            </a:ext>
          </a:extLst>
        </xdr:cNvPr>
        <xdr:cNvSpPr/>
      </xdr:nvSpPr>
      <xdr:spPr>
        <a:xfrm>
          <a:off x="8998070" y="4705005"/>
          <a:ext cx="2886872" cy="78941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Involved target group </a:t>
          </a:r>
          <a:r>
            <a:rPr lang="lv-LV" sz="900" b="0" i="1" strike="noStrike" spc="-1">
              <a:solidFill>
                <a:srgbClr val="000000"/>
              </a:solidFill>
              <a:latin typeface="Verdana"/>
              <a:ea typeface="Verdana"/>
            </a:rPr>
            <a:t>- specify the target groups which will be involved into the implementation of the activity package or who will be addressed by the activities of the activity package.</a:t>
          </a:r>
          <a:endParaRPr lang="lv-LV" sz="900" b="0" strike="noStrike" spc="-1">
            <a:latin typeface="Times New Roman"/>
          </a:endParaRPr>
        </a:p>
      </xdr:txBody>
    </xdr:sp>
    <xdr:clientData/>
  </xdr:twoCellAnchor>
  <xdr:twoCellAnchor editAs="oneCell">
    <xdr:from>
      <xdr:col>17</xdr:col>
      <xdr:colOff>133305</xdr:colOff>
      <xdr:row>21</xdr:row>
      <xdr:rowOff>1895145</xdr:rowOff>
    </xdr:from>
    <xdr:to>
      <xdr:col>21</xdr:col>
      <xdr:colOff>546016</xdr:colOff>
      <xdr:row>21</xdr:row>
      <xdr:rowOff>2545240</xdr:rowOff>
    </xdr:to>
    <xdr:sp macro="" textlink="">
      <xdr:nvSpPr>
        <xdr:cNvPr id="7" name="CustomShape 1">
          <a:extLst>
            <a:ext uri="{FF2B5EF4-FFF2-40B4-BE49-F238E27FC236}">
              <a16:creationId xmlns:a16="http://schemas.microsoft.com/office/drawing/2014/main" id="{886D6C65-E61E-45D7-9601-6DFFE1FD0F6E}"/>
            </a:ext>
          </a:extLst>
        </xdr:cNvPr>
        <xdr:cNvSpPr/>
      </xdr:nvSpPr>
      <xdr:spPr>
        <a:xfrm>
          <a:off x="8982030" y="5467020"/>
          <a:ext cx="2965411" cy="650095"/>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Description</a:t>
          </a:r>
          <a:r>
            <a:rPr lang="lv-LV" sz="900" b="0" i="1" strike="noStrike" spc="-1">
              <a:solidFill>
                <a:srgbClr val="000000"/>
              </a:solidFill>
              <a:latin typeface="Verdana"/>
              <a:ea typeface="Verdana"/>
            </a:rPr>
            <a:t> - describe the strategic focus of the activity package, aims of this activity package. Specify which sub-objective of the project this activity package will help to achieve.</a:t>
          </a:r>
          <a:endParaRPr lang="lv-LV" sz="900" b="0" strike="noStrike" spc="-1">
            <a:latin typeface="Times New Roman"/>
          </a:endParaRPr>
        </a:p>
      </xdr:txBody>
    </xdr:sp>
    <xdr:clientData/>
  </xdr:twoCellAnchor>
  <xdr:twoCellAnchor editAs="oneCell">
    <xdr:from>
      <xdr:col>17</xdr:col>
      <xdr:colOff>123826</xdr:colOff>
      <xdr:row>25</xdr:row>
      <xdr:rowOff>342900</xdr:rowOff>
    </xdr:from>
    <xdr:to>
      <xdr:col>21</xdr:col>
      <xdr:colOff>525541</xdr:colOff>
      <xdr:row>26</xdr:row>
      <xdr:rowOff>469500</xdr:rowOff>
    </xdr:to>
    <xdr:sp macro="" textlink="">
      <xdr:nvSpPr>
        <xdr:cNvPr id="8" name="CustomShape 1">
          <a:extLst>
            <a:ext uri="{FF2B5EF4-FFF2-40B4-BE49-F238E27FC236}">
              <a16:creationId xmlns:a16="http://schemas.microsoft.com/office/drawing/2014/main" id="{4A10B7AA-54F4-47B2-8ADC-96450A38F335}"/>
            </a:ext>
          </a:extLst>
        </xdr:cNvPr>
        <xdr:cNvSpPr/>
      </xdr:nvSpPr>
      <xdr:spPr>
        <a:xfrm>
          <a:off x="8972551" y="9039225"/>
          <a:ext cx="2954415" cy="50760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r>
            <a:rPr lang="lv-LV" sz="900" b="1" i="1" strike="noStrike" spc="-1">
              <a:solidFill>
                <a:srgbClr val="000000"/>
              </a:solidFill>
              <a:latin typeface="Verdana"/>
              <a:ea typeface="Verdana"/>
            </a:rPr>
            <a:t>List of planned activities</a:t>
          </a:r>
          <a:r>
            <a:rPr lang="lv-LV" sz="900" b="0" i="1" strike="noStrike" spc="-1">
              <a:solidFill>
                <a:srgbClr val="000000"/>
              </a:solidFill>
              <a:latin typeface="Verdana"/>
              <a:ea typeface="Verdana"/>
            </a:rPr>
            <a:t> - describe and justify the planned activities within this activity package (up to 15).</a:t>
          </a:r>
          <a:endParaRPr lang="lv-LV" sz="900" b="0" strike="noStrike" spc="-1">
            <a:latin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23</xdr:col>
      <xdr:colOff>76200</xdr:colOff>
      <xdr:row>4</xdr:row>
      <xdr:rowOff>171450</xdr:rowOff>
    </xdr:from>
    <xdr:to>
      <xdr:col>27</xdr:col>
      <xdr:colOff>495300</xdr:colOff>
      <xdr:row>23</xdr:row>
      <xdr:rowOff>85925</xdr:rowOff>
    </xdr:to>
    <xdr:sp macro="" textlink="">
      <xdr:nvSpPr>
        <xdr:cNvPr id="2" name="CustomShape 1">
          <a:extLst>
            <a:ext uri="{FF2B5EF4-FFF2-40B4-BE49-F238E27FC236}">
              <a16:creationId xmlns:a16="http://schemas.microsoft.com/office/drawing/2014/main" id="{8C3C759A-737D-4BA7-BEEE-951A4EC5B394}"/>
            </a:ext>
          </a:extLst>
        </xdr:cNvPr>
        <xdr:cNvSpPr/>
      </xdr:nvSpPr>
      <xdr:spPr>
        <a:xfrm>
          <a:off x="9601200" y="771525"/>
          <a:ext cx="2971800" cy="4076900"/>
        </a:xfrm>
        <a:prstGeom prst="rect">
          <a:avLst/>
        </a:prstGeom>
        <a:noFill/>
        <a:ln>
          <a:noFill/>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lv-LV" sz="900" b="0" i="1" strike="noStrike" spc="-1">
              <a:solidFill>
                <a:srgbClr val="000000"/>
              </a:solidFill>
              <a:latin typeface="Verdana"/>
              <a:ea typeface="Verdana"/>
            </a:rPr>
            <a:t>The activities stated in the project time plan are filled in automatically from the worksheets IV - VI. </a:t>
          </a:r>
          <a:endParaRPr lang="lv-LV" sz="900" b="0" strike="noStrike" spc="-1">
            <a:latin typeface="Times New Roman"/>
          </a:endParaRPr>
        </a:p>
        <a:p>
          <a:pPr>
            <a:lnSpc>
              <a:spcPct val="100000"/>
            </a:lnSpc>
          </a:pPr>
          <a:r>
            <a:rPr lang="lv-LV" sz="900" b="0" i="1" strike="noStrike" spc="-1">
              <a:solidFill>
                <a:srgbClr val="000000"/>
              </a:solidFill>
              <a:latin typeface="Verdana"/>
              <a:ea typeface="Verdana"/>
            </a:rPr>
            <a:t>Indicate the month in which the activities will take place by choosing from the drop-down menu </a:t>
          </a:r>
          <a:r>
            <a:rPr lang="lv-LV" sz="900" b="1" i="1" strike="noStrike" spc="-1">
              <a:solidFill>
                <a:srgbClr val="000000"/>
              </a:solidFill>
              <a:latin typeface="Verdana"/>
              <a:ea typeface="Verdana"/>
            </a:rPr>
            <a:t>“P”</a:t>
          </a:r>
          <a:r>
            <a:rPr lang="lv-LV" sz="900" b="0" i="1" strike="noStrike" spc="-1">
              <a:solidFill>
                <a:srgbClr val="000000"/>
              </a:solidFill>
              <a:latin typeface="Verdana"/>
              <a:ea typeface="Verdana"/>
            </a:rPr>
            <a:t> for the quarter during which the preparation of the activity is going on, and </a:t>
          </a:r>
          <a:r>
            <a:rPr lang="lv-LV" sz="900" b="1" i="1" strike="noStrike" spc="-1">
              <a:solidFill>
                <a:srgbClr val="000000"/>
              </a:solidFill>
              <a:latin typeface="Verdana"/>
              <a:ea typeface="Verdana"/>
            </a:rPr>
            <a:t>“I”</a:t>
          </a:r>
          <a:r>
            <a:rPr lang="lv-LV" sz="900" b="0" i="1" strike="noStrike" spc="-1">
              <a:solidFill>
                <a:srgbClr val="000000"/>
              </a:solidFill>
              <a:latin typeface="Verdana"/>
              <a:ea typeface="Verdana"/>
            </a:rPr>
            <a:t> for the quarter of implementation of the particular activity.</a:t>
          </a:r>
          <a:endParaRPr lang="lv-LV" sz="900" b="0" strike="noStrike" spc="-1">
            <a:latin typeface="Times New Roman"/>
          </a:endParaRPr>
        </a:p>
        <a:p>
          <a:pPr>
            <a:lnSpc>
              <a:spcPct val="100000"/>
            </a:lnSpc>
            <a:spcBef>
              <a:spcPts val="300"/>
            </a:spcBef>
            <a:spcAft>
              <a:spcPts val="300"/>
            </a:spcAft>
          </a:pPr>
          <a:r>
            <a:rPr lang="lv-LV" sz="900" b="0" i="1" strike="noStrike" spc="-1">
              <a:solidFill>
                <a:srgbClr val="000000"/>
              </a:solidFill>
              <a:latin typeface="Verdana"/>
              <a:ea typeface="Verdana"/>
            </a:rPr>
            <a:t>It is recommended to base the estimated duration for each activity and total period on the most probable duration and not on the shortest possible duration taking into consideration all relevant factors that may affect the implementation timetable.</a:t>
          </a:r>
          <a:endParaRPr lang="lv-LV" sz="900" b="0" strike="noStrike" spc="-1">
            <a:latin typeface="Times New Roman"/>
          </a:endParaRPr>
        </a:p>
        <a:p>
          <a:pPr>
            <a:lnSpc>
              <a:spcPct val="100000"/>
            </a:lnSpc>
            <a:spcBef>
              <a:spcPts val="300"/>
            </a:spcBef>
            <a:spcAft>
              <a:spcPts val="300"/>
            </a:spcAft>
          </a:pPr>
          <a:r>
            <a:rPr lang="lv-LV" sz="900" b="0" i="1" strike="noStrike" spc="-1">
              <a:solidFill>
                <a:srgbClr val="000000"/>
              </a:solidFill>
              <a:latin typeface="Verdana"/>
              <a:ea typeface="Verdana"/>
            </a:rPr>
            <a:t>In the last column indicate the implementing body, i.e., partner(s) involved into implementation of the activity (see example by clicking on the field in the last column). </a:t>
          </a:r>
          <a:endParaRPr lang="lv-LV" sz="900" b="0" strike="noStrike" spc="-1">
            <a:latin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07"/>
  <sheetViews>
    <sheetView workbookViewId="0">
      <selection activeCell="B10" sqref="B10"/>
    </sheetView>
  </sheetViews>
  <sheetFormatPr defaultColWidth="9.1796875" defaultRowHeight="15.5"/>
  <cols>
    <col min="1" max="16384" width="9.1796875" style="3"/>
  </cols>
  <sheetData>
    <row r="2" spans="1:2">
      <c r="A2" s="3" t="s">
        <v>169</v>
      </c>
    </row>
    <row r="3" spans="1:2">
      <c r="B3" s="3" t="s">
        <v>168</v>
      </c>
    </row>
    <row r="4" spans="1:2">
      <c r="B4" s="3" t="s">
        <v>168</v>
      </c>
    </row>
    <row r="5" spans="1:2">
      <c r="B5" s="3" t="s">
        <v>170</v>
      </c>
    </row>
    <row r="6" spans="1:2">
      <c r="B6" s="3" t="s">
        <v>168</v>
      </c>
    </row>
    <row r="7" spans="1:2">
      <c r="B7" s="3" t="s">
        <v>168</v>
      </c>
    </row>
    <row r="8" spans="1:2">
      <c r="B8" s="3" t="s">
        <v>171</v>
      </c>
    </row>
    <row r="9" spans="1:2">
      <c r="B9" s="3" t="s">
        <v>318</v>
      </c>
    </row>
    <row r="13" spans="1:2">
      <c r="A13" s="3" t="s">
        <v>172</v>
      </c>
    </row>
    <row r="14" spans="1:2">
      <c r="B14" s="3" t="s">
        <v>168</v>
      </c>
    </row>
    <row r="15" spans="1:2">
      <c r="B15" s="3" t="s">
        <v>168</v>
      </c>
    </row>
    <row r="16" spans="1:2">
      <c r="B16" s="3" t="s">
        <v>168</v>
      </c>
    </row>
    <row r="17" spans="2:2">
      <c r="B17" s="3" t="s">
        <v>168</v>
      </c>
    </row>
    <row r="18" spans="2:2">
      <c r="B18" s="3" t="s">
        <v>168</v>
      </c>
    </row>
    <row r="19" spans="2:2">
      <c r="B19" s="3" t="s">
        <v>168</v>
      </c>
    </row>
    <row r="20" spans="2:2">
      <c r="B20" s="3" t="s">
        <v>168</v>
      </c>
    </row>
    <row r="21" spans="2:2">
      <c r="B21" s="3" t="s">
        <v>168</v>
      </c>
    </row>
    <row r="22" spans="2:2">
      <c r="B22" s="3" t="s">
        <v>168</v>
      </c>
    </row>
    <row r="23" spans="2:2">
      <c r="B23" s="3" t="s">
        <v>173</v>
      </c>
    </row>
    <row r="24" spans="2:2">
      <c r="B24" s="3" t="s">
        <v>174</v>
      </c>
    </row>
    <row r="25" spans="2:2">
      <c r="B25" s="3" t="s">
        <v>168</v>
      </c>
    </row>
    <row r="26" spans="2:2">
      <c r="B26" s="3" t="s">
        <v>168</v>
      </c>
    </row>
    <row r="27" spans="2:2">
      <c r="B27" s="3" t="s">
        <v>168</v>
      </c>
    </row>
    <row r="28" spans="2:2">
      <c r="B28" s="3" t="s">
        <v>168</v>
      </c>
    </row>
    <row r="29" spans="2:2">
      <c r="B29" s="3" t="s">
        <v>250</v>
      </c>
    </row>
    <row r="30" spans="2:2">
      <c r="B30" s="3" t="s">
        <v>168</v>
      </c>
    </row>
    <row r="31" spans="2:2">
      <c r="B31" s="3" t="s">
        <v>250</v>
      </c>
    </row>
    <row r="36" spans="1:2">
      <c r="A36" s="3" t="s">
        <v>217</v>
      </c>
    </row>
    <row r="37" spans="1:2">
      <c r="B37" s="3" t="s">
        <v>168</v>
      </c>
    </row>
    <row r="38" spans="1:2">
      <c r="B38" s="3" t="s">
        <v>168</v>
      </c>
    </row>
    <row r="39" spans="1:2">
      <c r="B39" s="3" t="s">
        <v>168</v>
      </c>
    </row>
    <row r="40" spans="1:2">
      <c r="B40" s="3" t="s">
        <v>218</v>
      </c>
    </row>
    <row r="44" spans="1:2">
      <c r="A44" s="3" t="s">
        <v>219</v>
      </c>
      <c r="B44" s="3" t="s">
        <v>168</v>
      </c>
    </row>
    <row r="45" spans="1:2">
      <c r="B45" s="3" t="s">
        <v>168</v>
      </c>
    </row>
    <row r="46" spans="1:2">
      <c r="B46" s="3" t="s">
        <v>168</v>
      </c>
    </row>
    <row r="47" spans="1:2">
      <c r="B47" s="3" t="s">
        <v>218</v>
      </c>
    </row>
    <row r="48" spans="1:2">
      <c r="B48" s="3" t="s">
        <v>168</v>
      </c>
    </row>
    <row r="52" spans="1:2">
      <c r="A52" s="3" t="s">
        <v>220</v>
      </c>
    </row>
    <row r="53" spans="1:2">
      <c r="B53" s="3" t="s">
        <v>168</v>
      </c>
    </row>
    <row r="54" spans="1:2">
      <c r="B54" s="3" t="s">
        <v>168</v>
      </c>
    </row>
    <row r="55" spans="1:2">
      <c r="B55" s="3" t="s">
        <v>168</v>
      </c>
    </row>
    <row r="56" spans="1:2">
      <c r="B56" s="3" t="s">
        <v>168</v>
      </c>
    </row>
    <row r="57" spans="1:2">
      <c r="B57" s="3" t="s">
        <v>218</v>
      </c>
    </row>
    <row r="62" spans="1:2">
      <c r="A62" s="3" t="s">
        <v>221</v>
      </c>
      <c r="B62" s="3" t="s">
        <v>168</v>
      </c>
    </row>
    <row r="63" spans="1:2">
      <c r="B63" s="3" t="s">
        <v>168</v>
      </c>
    </row>
    <row r="64" spans="1:2">
      <c r="B64" s="3" t="s">
        <v>168</v>
      </c>
    </row>
    <row r="65" spans="1:2">
      <c r="B65" s="3" t="s">
        <v>168</v>
      </c>
    </row>
    <row r="66" spans="1:2">
      <c r="B66" s="3" t="s">
        <v>218</v>
      </c>
    </row>
    <row r="70" spans="1:2">
      <c r="A70" s="3" t="s">
        <v>222</v>
      </c>
      <c r="B70" s="3" t="s">
        <v>168</v>
      </c>
    </row>
    <row r="71" spans="1:2">
      <c r="B71" s="3" t="s">
        <v>168</v>
      </c>
    </row>
    <row r="72" spans="1:2">
      <c r="B72" s="3" t="s">
        <v>168</v>
      </c>
    </row>
    <row r="73" spans="1:2">
      <c r="B73" s="3" t="s">
        <v>168</v>
      </c>
    </row>
    <row r="74" spans="1:2">
      <c r="B74" s="3" t="s">
        <v>218</v>
      </c>
    </row>
    <row r="77" spans="1:2">
      <c r="A77" s="3" t="s">
        <v>223</v>
      </c>
    </row>
    <row r="78" spans="1:2">
      <c r="B78" s="3" t="s">
        <v>224</v>
      </c>
    </row>
    <row r="80" spans="1:2">
      <c r="A80" s="3" t="s">
        <v>232</v>
      </c>
    </row>
    <row r="81" spans="1:2">
      <c r="B81" s="3" t="s">
        <v>168</v>
      </c>
    </row>
    <row r="82" spans="1:2">
      <c r="B82" s="3" t="s">
        <v>168</v>
      </c>
    </row>
    <row r="83" spans="1:2">
      <c r="B83" s="3" t="s">
        <v>168</v>
      </c>
    </row>
    <row r="84" spans="1:2">
      <c r="B84" s="3" t="s">
        <v>168</v>
      </c>
    </row>
    <row r="85" spans="1:2">
      <c r="B85" s="3" t="s">
        <v>168</v>
      </c>
    </row>
    <row r="86" spans="1:2">
      <c r="B86" s="3" t="s">
        <v>168</v>
      </c>
    </row>
    <row r="89" spans="1:2">
      <c r="A89" s="3" t="s">
        <v>233</v>
      </c>
    </row>
    <row r="90" spans="1:2">
      <c r="B90" s="3" t="s">
        <v>168</v>
      </c>
    </row>
    <row r="91" spans="1:2">
      <c r="B91" s="3" t="s">
        <v>168</v>
      </c>
    </row>
    <row r="93" spans="1:2">
      <c r="A93" s="3" t="s">
        <v>228</v>
      </c>
    </row>
    <row r="94" spans="1:2">
      <c r="B94" s="3" t="s">
        <v>168</v>
      </c>
    </row>
    <row r="98" spans="1:2">
      <c r="A98" s="3" t="s">
        <v>225</v>
      </c>
    </row>
    <row r="99" spans="1:2">
      <c r="B99" s="3" t="s">
        <v>227</v>
      </c>
    </row>
    <row r="100" spans="1:2">
      <c r="B100" s="3" t="s">
        <v>226</v>
      </c>
    </row>
    <row r="101" spans="1:2">
      <c r="B101"/>
    </row>
    <row r="102" spans="1:2">
      <c r="A102" s="3" t="s">
        <v>231</v>
      </c>
    </row>
    <row r="103" spans="1:2">
      <c r="B103" s="3" t="s">
        <v>168</v>
      </c>
    </row>
    <row r="105" spans="1:2">
      <c r="A105" s="3" t="s">
        <v>230</v>
      </c>
    </row>
    <row r="106" spans="1:2">
      <c r="B106" s="3" t="s">
        <v>229</v>
      </c>
    </row>
    <row r="107" spans="1:2">
      <c r="B107" s="3" t="s">
        <v>234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87"/>
  <sheetViews>
    <sheetView showGridLines="0" showRowColHeaders="0" zoomScaleNormal="100" workbookViewId="0">
      <selection activeCell="Q9" sqref="Q9"/>
    </sheetView>
  </sheetViews>
  <sheetFormatPr defaultColWidth="9.1796875" defaultRowHeight="15.5"/>
  <cols>
    <col min="1" max="1" width="2.453125" style="54" customWidth="1"/>
    <col min="2" max="2" width="19.81640625" style="54" customWidth="1"/>
    <col min="3" max="3" width="30.81640625" style="54" customWidth="1"/>
    <col min="4" max="4" width="10.7265625" style="54" customWidth="1"/>
    <col min="5" max="11" width="3.7265625" style="54" customWidth="1"/>
    <col min="12" max="16" width="3.7265625" style="54" hidden="1" customWidth="1"/>
    <col min="17" max="17" width="18.81640625" style="54" customWidth="1"/>
    <col min="18" max="19" width="4.7265625" style="54" customWidth="1"/>
    <col min="20" max="23" width="9.1796875" style="153" hidden="1" customWidth="1"/>
    <col min="24" max="28" width="9.1796875" style="116"/>
    <col min="29" max="16384" width="9.1796875" style="54"/>
  </cols>
  <sheetData>
    <row r="1" spans="1:22" ht="10" customHeight="1">
      <c r="U1" s="55" t="str">
        <f ca="1">IF(B5&lt;&gt;""," "&amp;MID(CELL("filename",A1),FIND("]",CELL("filename",A1))+1,255)&amp;"; ","")</f>
        <v/>
      </c>
    </row>
    <row r="2" spans="1:22" ht="10" customHeight="1"/>
    <row r="3" spans="1:22" ht="18">
      <c r="A3" s="56"/>
      <c r="B3" s="113" t="s">
        <v>92</v>
      </c>
      <c r="C3" s="56"/>
      <c r="D3" s="56"/>
      <c r="E3" s="56"/>
      <c r="F3" s="56"/>
      <c r="G3" s="56"/>
      <c r="H3" s="56"/>
      <c r="I3" s="56"/>
      <c r="J3" s="56"/>
      <c r="K3" s="56"/>
      <c r="L3" s="56"/>
      <c r="M3" s="56"/>
      <c r="N3" s="56"/>
      <c r="O3" s="56"/>
      <c r="P3" s="56"/>
      <c r="Q3" s="287"/>
      <c r="R3" s="287"/>
      <c r="T3" s="153" t="s">
        <v>259</v>
      </c>
    </row>
    <row r="4" spans="1:22" ht="10" customHeight="1"/>
    <row r="5" spans="1:22">
      <c r="B5" s="57" t="str">
        <f>IF(V6=0,"",'Error txt'!B78)</f>
        <v/>
      </c>
    </row>
    <row r="6" spans="1:22">
      <c r="B6" s="58"/>
      <c r="C6" s="58"/>
      <c r="D6" s="58"/>
      <c r="E6" s="282" t="s">
        <v>281</v>
      </c>
      <c r="F6" s="283"/>
      <c r="G6" s="283"/>
      <c r="H6" s="283"/>
      <c r="I6" s="283"/>
      <c r="J6" s="283"/>
      <c r="K6" s="283"/>
      <c r="L6" s="284"/>
      <c r="M6" s="282" t="s">
        <v>93</v>
      </c>
      <c r="N6" s="283"/>
      <c r="O6" s="283"/>
      <c r="P6" s="284"/>
      <c r="Q6" s="288" t="s">
        <v>94</v>
      </c>
      <c r="V6" s="153">
        <f>SUM(V9:V87)</f>
        <v>0</v>
      </c>
    </row>
    <row r="7" spans="1:22" ht="30" customHeight="1">
      <c r="B7" s="293" t="s">
        <v>282</v>
      </c>
      <c r="C7" s="294"/>
      <c r="D7" s="295"/>
      <c r="E7" s="59">
        <v>1</v>
      </c>
      <c r="F7" s="59">
        <v>2</v>
      </c>
      <c r="G7" s="59">
        <v>3</v>
      </c>
      <c r="H7" s="59">
        <v>4</v>
      </c>
      <c r="I7" s="59">
        <v>5</v>
      </c>
      <c r="J7" s="59">
        <v>6</v>
      </c>
      <c r="K7" s="59">
        <v>7</v>
      </c>
      <c r="L7" s="59">
        <v>4</v>
      </c>
      <c r="M7" s="59">
        <v>1</v>
      </c>
      <c r="N7" s="59">
        <v>2</v>
      </c>
      <c r="O7" s="59">
        <v>3</v>
      </c>
      <c r="P7" s="59">
        <v>4</v>
      </c>
      <c r="Q7" s="288"/>
    </row>
    <row r="8" spans="1:22" ht="30" customHeight="1">
      <c r="B8" s="60" t="s">
        <v>95</v>
      </c>
      <c r="C8" s="289" t="s">
        <v>100</v>
      </c>
      <c r="D8" s="290"/>
      <c r="E8" s="61"/>
      <c r="F8" s="61"/>
      <c r="G8" s="61"/>
      <c r="H8" s="61"/>
      <c r="I8" s="61"/>
      <c r="J8" s="61"/>
      <c r="K8" s="61"/>
      <c r="L8" s="61"/>
      <c r="M8" s="61"/>
      <c r="N8" s="61"/>
      <c r="O8" s="61"/>
      <c r="P8" s="61"/>
      <c r="Q8" s="61"/>
    </row>
    <row r="9" spans="1:22">
      <c r="B9" s="285" t="str">
        <f>IF('IV AP1'!B27="","",'IV AP1'!B27)</f>
        <v/>
      </c>
      <c r="C9" s="285"/>
      <c r="D9" s="285"/>
      <c r="E9" s="179"/>
      <c r="F9" s="179"/>
      <c r="G9" s="179"/>
      <c r="H9" s="179"/>
      <c r="I9" s="179"/>
      <c r="J9" s="179"/>
      <c r="K9" s="179"/>
      <c r="L9" s="179"/>
      <c r="M9" s="179"/>
      <c r="N9" s="179"/>
      <c r="O9" s="179"/>
      <c r="P9" s="179"/>
      <c r="Q9" s="180"/>
      <c r="V9" s="153">
        <f>IF(OR(AND(B9&lt;&gt;"",COUNTA(E9:P9)=0),AND(B9&lt;&gt;"",Q9="")),1,0)</f>
        <v>0</v>
      </c>
    </row>
    <row r="10" spans="1:22">
      <c r="B10" s="285" t="str">
        <f>IF('IV AP1'!B28="","",'IV AP1'!B28)</f>
        <v/>
      </c>
      <c r="C10" s="285"/>
      <c r="D10" s="285"/>
      <c r="E10" s="179"/>
      <c r="F10" s="179"/>
      <c r="G10" s="179"/>
      <c r="H10" s="179"/>
      <c r="I10" s="179"/>
      <c r="J10" s="179"/>
      <c r="K10" s="179"/>
      <c r="L10" s="179"/>
      <c r="M10" s="179"/>
      <c r="N10" s="179"/>
      <c r="O10" s="179"/>
      <c r="P10" s="179"/>
      <c r="Q10" s="180"/>
      <c r="V10" s="153">
        <f t="shared" ref="V10:V23" si="0">IF(OR(AND(B10&lt;&gt;"",COUNTA(E10:P10)=0),AND(B10&lt;&gt;"",Q10="")),1,0)</f>
        <v>0</v>
      </c>
    </row>
    <row r="11" spans="1:22">
      <c r="B11" s="285" t="str">
        <f>IF('IV AP1'!B29="","",'IV AP1'!B29)</f>
        <v/>
      </c>
      <c r="C11" s="285"/>
      <c r="D11" s="285"/>
      <c r="E11" s="179"/>
      <c r="F11" s="179"/>
      <c r="G11" s="179"/>
      <c r="H11" s="179"/>
      <c r="I11" s="179"/>
      <c r="J11" s="179"/>
      <c r="K11" s="179"/>
      <c r="L11" s="179"/>
      <c r="M11" s="179"/>
      <c r="N11" s="179"/>
      <c r="O11" s="179"/>
      <c r="P11" s="179"/>
      <c r="Q11" s="180"/>
      <c r="V11" s="153">
        <f t="shared" si="0"/>
        <v>0</v>
      </c>
    </row>
    <row r="12" spans="1:22">
      <c r="B12" s="285" t="str">
        <f>IF('IV AP1'!B30="","",'IV AP1'!B30)</f>
        <v/>
      </c>
      <c r="C12" s="285"/>
      <c r="D12" s="285"/>
      <c r="E12" s="62"/>
      <c r="F12" s="62"/>
      <c r="G12" s="62"/>
      <c r="H12" s="62"/>
      <c r="I12" s="62"/>
      <c r="J12" s="62"/>
      <c r="K12" s="62"/>
      <c r="L12" s="62"/>
      <c r="M12" s="62"/>
      <c r="N12" s="62"/>
      <c r="O12" s="62"/>
      <c r="P12" s="62"/>
      <c r="Q12" s="63"/>
      <c r="V12" s="153">
        <f t="shared" si="0"/>
        <v>0</v>
      </c>
    </row>
    <row r="13" spans="1:22">
      <c r="B13" s="285" t="str">
        <f>IF('IV AP1'!B31="","",'IV AP1'!B31)</f>
        <v/>
      </c>
      <c r="C13" s="285"/>
      <c r="D13" s="285"/>
      <c r="E13" s="62"/>
      <c r="F13" s="62"/>
      <c r="G13" s="62"/>
      <c r="H13" s="62"/>
      <c r="I13" s="62"/>
      <c r="J13" s="62"/>
      <c r="K13" s="62"/>
      <c r="L13" s="62"/>
      <c r="M13" s="62"/>
      <c r="N13" s="62"/>
      <c r="O13" s="62"/>
      <c r="P13" s="62"/>
      <c r="Q13" s="63"/>
      <c r="V13" s="153">
        <f t="shared" si="0"/>
        <v>0</v>
      </c>
    </row>
    <row r="14" spans="1:22">
      <c r="B14" s="285" t="str">
        <f>IF('IV AP1'!B32="","",'IV AP1'!B32)</f>
        <v/>
      </c>
      <c r="C14" s="285"/>
      <c r="D14" s="285"/>
      <c r="E14" s="62"/>
      <c r="F14" s="62"/>
      <c r="G14" s="62"/>
      <c r="H14" s="62"/>
      <c r="I14" s="62"/>
      <c r="J14" s="62"/>
      <c r="K14" s="62"/>
      <c r="L14" s="62"/>
      <c r="M14" s="62"/>
      <c r="N14" s="62"/>
      <c r="O14" s="62"/>
      <c r="P14" s="62"/>
      <c r="Q14" s="63"/>
      <c r="V14" s="153">
        <f t="shared" si="0"/>
        <v>0</v>
      </c>
    </row>
    <row r="15" spans="1:22">
      <c r="B15" s="285" t="str">
        <f>IF('IV AP1'!B33="","",'IV AP1'!B33)</f>
        <v/>
      </c>
      <c r="C15" s="285"/>
      <c r="D15" s="285"/>
      <c r="E15" s="62"/>
      <c r="F15" s="62"/>
      <c r="G15" s="62"/>
      <c r="H15" s="62"/>
      <c r="I15" s="62"/>
      <c r="J15" s="62"/>
      <c r="K15" s="62"/>
      <c r="L15" s="62"/>
      <c r="M15" s="62"/>
      <c r="N15" s="62"/>
      <c r="O15" s="62"/>
      <c r="P15" s="62"/>
      <c r="Q15" s="63"/>
      <c r="V15" s="153">
        <f t="shared" si="0"/>
        <v>0</v>
      </c>
    </row>
    <row r="16" spans="1:22">
      <c r="B16" s="285" t="str">
        <f>IF('IV AP1'!B34="","",'IV AP1'!B34)</f>
        <v/>
      </c>
      <c r="C16" s="285"/>
      <c r="D16" s="285"/>
      <c r="E16" s="62"/>
      <c r="F16" s="62"/>
      <c r="G16" s="62"/>
      <c r="H16" s="62"/>
      <c r="I16" s="62"/>
      <c r="J16" s="62"/>
      <c r="K16" s="62"/>
      <c r="L16" s="62"/>
      <c r="M16" s="62"/>
      <c r="N16" s="62"/>
      <c r="O16" s="62"/>
      <c r="P16" s="62"/>
      <c r="Q16" s="63"/>
      <c r="V16" s="153">
        <f t="shared" si="0"/>
        <v>0</v>
      </c>
    </row>
    <row r="17" spans="2:22">
      <c r="B17" s="285" t="str">
        <f>IF('IV AP1'!B35="","",'IV AP1'!B35)</f>
        <v/>
      </c>
      <c r="C17" s="285"/>
      <c r="D17" s="285"/>
      <c r="E17" s="62"/>
      <c r="F17" s="62"/>
      <c r="G17" s="62"/>
      <c r="H17" s="62"/>
      <c r="I17" s="62"/>
      <c r="J17" s="62"/>
      <c r="K17" s="62"/>
      <c r="L17" s="62"/>
      <c r="M17" s="62"/>
      <c r="N17" s="62"/>
      <c r="O17" s="62"/>
      <c r="P17" s="62"/>
      <c r="Q17" s="63"/>
      <c r="V17" s="153">
        <f t="shared" si="0"/>
        <v>0</v>
      </c>
    </row>
    <row r="18" spans="2:22">
      <c r="B18" s="285" t="str">
        <f>IF('IV AP1'!B36="","",'IV AP1'!B36)</f>
        <v/>
      </c>
      <c r="C18" s="285"/>
      <c r="D18" s="285"/>
      <c r="E18" s="62"/>
      <c r="F18" s="62"/>
      <c r="G18" s="62"/>
      <c r="H18" s="62"/>
      <c r="I18" s="62"/>
      <c r="J18" s="62"/>
      <c r="K18" s="62"/>
      <c r="L18" s="62"/>
      <c r="M18" s="62"/>
      <c r="N18" s="62"/>
      <c r="O18" s="62"/>
      <c r="P18" s="62"/>
      <c r="Q18" s="63"/>
      <c r="V18" s="153">
        <f t="shared" si="0"/>
        <v>0</v>
      </c>
    </row>
    <row r="19" spans="2:22">
      <c r="B19" s="285" t="str">
        <f>IF('IV AP1'!B37="","",'IV AP1'!B37)</f>
        <v/>
      </c>
      <c r="C19" s="285"/>
      <c r="D19" s="285"/>
      <c r="E19" s="62"/>
      <c r="F19" s="62"/>
      <c r="G19" s="62"/>
      <c r="H19" s="62"/>
      <c r="I19" s="62"/>
      <c r="J19" s="62"/>
      <c r="K19" s="62"/>
      <c r="L19" s="62"/>
      <c r="M19" s="62"/>
      <c r="N19" s="62"/>
      <c r="O19" s="62"/>
      <c r="P19" s="62"/>
      <c r="Q19" s="63"/>
      <c r="V19" s="153">
        <f t="shared" si="0"/>
        <v>0</v>
      </c>
    </row>
    <row r="20" spans="2:22">
      <c r="B20" s="285" t="str">
        <f>IF('IV AP1'!B38="","",'IV AP1'!B38)</f>
        <v/>
      </c>
      <c r="C20" s="285"/>
      <c r="D20" s="285"/>
      <c r="E20" s="62"/>
      <c r="F20" s="62"/>
      <c r="G20" s="62"/>
      <c r="H20" s="62"/>
      <c r="I20" s="62"/>
      <c r="J20" s="62"/>
      <c r="K20" s="62"/>
      <c r="L20" s="62"/>
      <c r="M20" s="62"/>
      <c r="N20" s="62"/>
      <c r="O20" s="62"/>
      <c r="P20" s="62"/>
      <c r="Q20" s="63"/>
      <c r="V20" s="153">
        <f t="shared" si="0"/>
        <v>0</v>
      </c>
    </row>
    <row r="21" spans="2:22">
      <c r="B21" s="285" t="str">
        <f>IF('IV AP1'!B39="","",'IV AP1'!B39)</f>
        <v/>
      </c>
      <c r="C21" s="285"/>
      <c r="D21" s="285"/>
      <c r="E21" s="62"/>
      <c r="F21" s="62"/>
      <c r="G21" s="62"/>
      <c r="H21" s="62"/>
      <c r="I21" s="62"/>
      <c r="J21" s="62"/>
      <c r="K21" s="62"/>
      <c r="L21" s="62"/>
      <c r="M21" s="62"/>
      <c r="N21" s="62"/>
      <c r="O21" s="62"/>
      <c r="P21" s="62"/>
      <c r="Q21" s="63"/>
      <c r="V21" s="153">
        <f t="shared" si="0"/>
        <v>0</v>
      </c>
    </row>
    <row r="22" spans="2:22">
      <c r="B22" s="285" t="str">
        <f>IF('IV AP1'!B40="","",'IV AP1'!B40)</f>
        <v/>
      </c>
      <c r="C22" s="285"/>
      <c r="D22" s="285"/>
      <c r="E22" s="62"/>
      <c r="F22" s="62"/>
      <c r="G22" s="62"/>
      <c r="H22" s="62"/>
      <c r="I22" s="62"/>
      <c r="J22" s="62"/>
      <c r="K22" s="62"/>
      <c r="L22" s="62"/>
      <c r="M22" s="62"/>
      <c r="N22" s="62"/>
      <c r="O22" s="62"/>
      <c r="P22" s="62"/>
      <c r="Q22" s="63"/>
      <c r="V22" s="153">
        <f t="shared" si="0"/>
        <v>0</v>
      </c>
    </row>
    <row r="23" spans="2:22">
      <c r="B23" s="285" t="str">
        <f>IF('IV AP1'!B41="","",'IV AP1'!B41)</f>
        <v/>
      </c>
      <c r="C23" s="285"/>
      <c r="D23" s="285"/>
      <c r="E23" s="62"/>
      <c r="F23" s="62"/>
      <c r="G23" s="62"/>
      <c r="H23" s="62"/>
      <c r="I23" s="62"/>
      <c r="J23" s="62"/>
      <c r="K23" s="62"/>
      <c r="L23" s="62"/>
      <c r="M23" s="62"/>
      <c r="N23" s="62"/>
      <c r="O23" s="62"/>
      <c r="P23" s="62"/>
      <c r="Q23" s="63"/>
      <c r="V23" s="153">
        <f t="shared" si="0"/>
        <v>0</v>
      </c>
    </row>
    <row r="24" spans="2:22" ht="30" customHeight="1">
      <c r="B24" s="64" t="s">
        <v>96</v>
      </c>
      <c r="C24" s="291" t="s">
        <v>101</v>
      </c>
      <c r="D24" s="292"/>
      <c r="E24" s="61"/>
      <c r="F24" s="61"/>
      <c r="G24" s="61"/>
      <c r="H24" s="61"/>
      <c r="I24" s="61"/>
      <c r="J24" s="61"/>
      <c r="K24" s="61"/>
      <c r="L24" s="61"/>
      <c r="M24" s="61"/>
      <c r="N24" s="61"/>
      <c r="O24" s="61"/>
      <c r="P24" s="61"/>
      <c r="Q24" s="61"/>
    </row>
    <row r="25" spans="2:22">
      <c r="B25" s="285" t="str">
        <f>IF('V AP2'!B27="","",'V AP2'!B27)</f>
        <v/>
      </c>
      <c r="C25" s="285"/>
      <c r="D25" s="285"/>
      <c r="E25" s="179"/>
      <c r="F25" s="179"/>
      <c r="G25" s="179"/>
      <c r="H25" s="179"/>
      <c r="I25" s="179"/>
      <c r="J25" s="179"/>
      <c r="K25" s="179"/>
      <c r="L25" s="179"/>
      <c r="M25" s="179"/>
      <c r="N25" s="179"/>
      <c r="O25" s="179"/>
      <c r="P25" s="179"/>
      <c r="Q25" s="181"/>
      <c r="V25" s="153">
        <f>IF(OR(AND(B25&lt;&gt;"",COUNTA(E25:P25)=0),AND(B25&lt;&gt;"",Q25="")),1,0)</f>
        <v>0</v>
      </c>
    </row>
    <row r="26" spans="2:22">
      <c r="B26" s="285" t="str">
        <f>IF('V AP2'!B28="","",'V AP2'!B28)</f>
        <v/>
      </c>
      <c r="C26" s="285"/>
      <c r="D26" s="285"/>
      <c r="E26" s="179"/>
      <c r="F26" s="179"/>
      <c r="G26" s="179"/>
      <c r="H26" s="179"/>
      <c r="I26" s="179"/>
      <c r="J26" s="179"/>
      <c r="K26" s="179"/>
      <c r="L26" s="179"/>
      <c r="M26" s="179"/>
      <c r="N26" s="179"/>
      <c r="O26" s="179"/>
      <c r="P26" s="179"/>
      <c r="Q26" s="181"/>
      <c r="V26" s="153">
        <f t="shared" ref="V26:V39" si="1">IF(OR(AND(B26&lt;&gt;"",COUNTA(E26:P26)=0),AND(B26&lt;&gt;"",Q26="")),1,0)</f>
        <v>0</v>
      </c>
    </row>
    <row r="27" spans="2:22">
      <c r="B27" s="285" t="str">
        <f>IF('V AP2'!B29="","",'V AP2'!B29)</f>
        <v/>
      </c>
      <c r="C27" s="285"/>
      <c r="D27" s="285"/>
      <c r="E27" s="179"/>
      <c r="F27" s="179"/>
      <c r="G27" s="179"/>
      <c r="H27" s="179"/>
      <c r="I27" s="179"/>
      <c r="J27" s="179"/>
      <c r="K27" s="179"/>
      <c r="L27" s="179"/>
      <c r="M27" s="179"/>
      <c r="N27" s="179"/>
      <c r="O27" s="179"/>
      <c r="P27" s="179"/>
      <c r="Q27" s="181"/>
      <c r="V27" s="153">
        <f t="shared" si="1"/>
        <v>0</v>
      </c>
    </row>
    <row r="28" spans="2:22">
      <c r="B28" s="285" t="str">
        <f>IF('V AP2'!B30="","",'V AP2'!B30)</f>
        <v/>
      </c>
      <c r="C28" s="285"/>
      <c r="D28" s="285"/>
      <c r="E28" s="179"/>
      <c r="F28" s="179"/>
      <c r="G28" s="179"/>
      <c r="H28" s="179"/>
      <c r="I28" s="179"/>
      <c r="J28" s="179"/>
      <c r="K28" s="179"/>
      <c r="L28" s="179"/>
      <c r="M28" s="179"/>
      <c r="N28" s="179"/>
      <c r="O28" s="179"/>
      <c r="P28" s="179"/>
      <c r="Q28" s="181"/>
      <c r="V28" s="153">
        <f t="shared" si="1"/>
        <v>0</v>
      </c>
    </row>
    <row r="29" spans="2:22">
      <c r="B29" s="285" t="str">
        <f>IF('V AP2'!B31="","",'V AP2'!B31)</f>
        <v/>
      </c>
      <c r="C29" s="285"/>
      <c r="D29" s="285"/>
      <c r="E29" s="179"/>
      <c r="F29" s="179"/>
      <c r="G29" s="179"/>
      <c r="H29" s="179"/>
      <c r="I29" s="179"/>
      <c r="J29" s="179"/>
      <c r="K29" s="179"/>
      <c r="L29" s="179"/>
      <c r="M29" s="179"/>
      <c r="N29" s="179"/>
      <c r="O29" s="179"/>
      <c r="P29" s="179"/>
      <c r="Q29" s="181"/>
      <c r="V29" s="153">
        <f t="shared" si="1"/>
        <v>0</v>
      </c>
    </row>
    <row r="30" spans="2:22">
      <c r="B30" s="285" t="str">
        <f>IF('V AP2'!B32="","",'V AP2'!B32)</f>
        <v/>
      </c>
      <c r="C30" s="285"/>
      <c r="D30" s="285"/>
      <c r="E30" s="179"/>
      <c r="F30" s="179"/>
      <c r="G30" s="179"/>
      <c r="H30" s="179"/>
      <c r="I30" s="179"/>
      <c r="J30" s="179"/>
      <c r="K30" s="179"/>
      <c r="L30" s="179"/>
      <c r="M30" s="179"/>
      <c r="N30" s="179"/>
      <c r="O30" s="179"/>
      <c r="P30" s="179"/>
      <c r="Q30" s="181"/>
      <c r="V30" s="153">
        <f t="shared" si="1"/>
        <v>0</v>
      </c>
    </row>
    <row r="31" spans="2:22">
      <c r="B31" s="285" t="str">
        <f>IF('V AP2'!B33="","",'V AP2'!B33)</f>
        <v/>
      </c>
      <c r="C31" s="285"/>
      <c r="D31" s="285"/>
      <c r="E31" s="179"/>
      <c r="F31" s="179"/>
      <c r="G31" s="179"/>
      <c r="H31" s="179"/>
      <c r="I31" s="179"/>
      <c r="J31" s="179"/>
      <c r="K31" s="179"/>
      <c r="L31" s="179"/>
      <c r="M31" s="179"/>
      <c r="N31" s="179"/>
      <c r="O31" s="179"/>
      <c r="P31" s="179"/>
      <c r="Q31" s="181"/>
      <c r="V31" s="153">
        <f t="shared" si="1"/>
        <v>0</v>
      </c>
    </row>
    <row r="32" spans="2:22">
      <c r="B32" s="285" t="str">
        <f>IF('V AP2'!B34="","",'V AP2'!B34)</f>
        <v/>
      </c>
      <c r="C32" s="285"/>
      <c r="D32" s="285"/>
      <c r="E32" s="62"/>
      <c r="F32" s="62"/>
      <c r="G32" s="62"/>
      <c r="H32" s="62"/>
      <c r="I32" s="62"/>
      <c r="J32" s="62"/>
      <c r="K32" s="62"/>
      <c r="L32" s="62"/>
      <c r="M32" s="62"/>
      <c r="N32" s="62"/>
      <c r="O32" s="62"/>
      <c r="P32" s="62"/>
      <c r="Q32" s="65"/>
      <c r="V32" s="153">
        <f t="shared" si="1"/>
        <v>0</v>
      </c>
    </row>
    <row r="33" spans="2:22">
      <c r="B33" s="285" t="str">
        <f>IF('V AP2'!B35="","",'V AP2'!B35)</f>
        <v/>
      </c>
      <c r="C33" s="285"/>
      <c r="D33" s="285"/>
      <c r="E33" s="62"/>
      <c r="F33" s="62"/>
      <c r="G33" s="62"/>
      <c r="H33" s="62"/>
      <c r="I33" s="62"/>
      <c r="J33" s="62"/>
      <c r="K33" s="62"/>
      <c r="L33" s="62"/>
      <c r="M33" s="62"/>
      <c r="N33" s="62"/>
      <c r="O33" s="62"/>
      <c r="P33" s="62"/>
      <c r="Q33" s="65"/>
      <c r="V33" s="153">
        <f t="shared" si="1"/>
        <v>0</v>
      </c>
    </row>
    <row r="34" spans="2:22">
      <c r="B34" s="285" t="str">
        <f>IF('V AP2'!B36="","",'V AP2'!B36)</f>
        <v/>
      </c>
      <c r="C34" s="285"/>
      <c r="D34" s="285"/>
      <c r="E34" s="62"/>
      <c r="F34" s="62"/>
      <c r="G34" s="62"/>
      <c r="H34" s="62"/>
      <c r="I34" s="62"/>
      <c r="J34" s="62"/>
      <c r="K34" s="62"/>
      <c r="L34" s="62"/>
      <c r="M34" s="62"/>
      <c r="N34" s="62"/>
      <c r="O34" s="62"/>
      <c r="P34" s="62"/>
      <c r="Q34" s="65"/>
      <c r="V34" s="153">
        <f t="shared" si="1"/>
        <v>0</v>
      </c>
    </row>
    <row r="35" spans="2:22">
      <c r="B35" s="285" t="str">
        <f>IF('V AP2'!B37="","",'V AP2'!B37)</f>
        <v/>
      </c>
      <c r="C35" s="285"/>
      <c r="D35" s="285"/>
      <c r="E35" s="62"/>
      <c r="F35" s="62"/>
      <c r="G35" s="62"/>
      <c r="H35" s="62"/>
      <c r="I35" s="62"/>
      <c r="J35" s="62"/>
      <c r="K35" s="62"/>
      <c r="L35" s="62"/>
      <c r="M35" s="62"/>
      <c r="N35" s="62"/>
      <c r="O35" s="62"/>
      <c r="P35" s="62"/>
      <c r="Q35" s="65"/>
      <c r="V35" s="153">
        <f t="shared" si="1"/>
        <v>0</v>
      </c>
    </row>
    <row r="36" spans="2:22">
      <c r="B36" s="285" t="str">
        <f>IF('V AP2'!B38="","",'V AP2'!B38)</f>
        <v/>
      </c>
      <c r="C36" s="285"/>
      <c r="D36" s="285"/>
      <c r="E36" s="62"/>
      <c r="F36" s="62"/>
      <c r="G36" s="62"/>
      <c r="H36" s="62"/>
      <c r="I36" s="62"/>
      <c r="J36" s="62"/>
      <c r="K36" s="62"/>
      <c r="L36" s="62"/>
      <c r="M36" s="62"/>
      <c r="N36" s="62"/>
      <c r="O36" s="62"/>
      <c r="P36" s="62"/>
      <c r="Q36" s="65"/>
      <c r="V36" s="153">
        <f t="shared" si="1"/>
        <v>0</v>
      </c>
    </row>
    <row r="37" spans="2:22">
      <c r="B37" s="285" t="str">
        <f>IF('V AP2'!B39="","",'V AP2'!B39)</f>
        <v/>
      </c>
      <c r="C37" s="285"/>
      <c r="D37" s="285"/>
      <c r="E37" s="62"/>
      <c r="F37" s="62"/>
      <c r="G37" s="62"/>
      <c r="H37" s="62"/>
      <c r="I37" s="62"/>
      <c r="J37" s="62"/>
      <c r="K37" s="62"/>
      <c r="L37" s="62"/>
      <c r="M37" s="62"/>
      <c r="N37" s="62"/>
      <c r="O37" s="62"/>
      <c r="P37" s="62"/>
      <c r="Q37" s="65"/>
      <c r="V37" s="153">
        <f t="shared" si="1"/>
        <v>0</v>
      </c>
    </row>
    <row r="38" spans="2:22">
      <c r="B38" s="285" t="str">
        <f>IF('V AP2'!B40="","",'V AP2'!B40)</f>
        <v/>
      </c>
      <c r="C38" s="285"/>
      <c r="D38" s="285"/>
      <c r="E38" s="62"/>
      <c r="F38" s="62"/>
      <c r="G38" s="62"/>
      <c r="H38" s="62"/>
      <c r="I38" s="62"/>
      <c r="J38" s="62"/>
      <c r="K38" s="62"/>
      <c r="L38" s="62"/>
      <c r="M38" s="62"/>
      <c r="N38" s="62"/>
      <c r="O38" s="62"/>
      <c r="P38" s="62"/>
      <c r="Q38" s="65"/>
      <c r="V38" s="153">
        <f t="shared" si="1"/>
        <v>0</v>
      </c>
    </row>
    <row r="39" spans="2:22">
      <c r="B39" s="285" t="str">
        <f>IF('V AP2'!B41="","",'V AP2'!B41)</f>
        <v/>
      </c>
      <c r="C39" s="285"/>
      <c r="D39" s="285"/>
      <c r="E39" s="62"/>
      <c r="F39" s="62"/>
      <c r="G39" s="62"/>
      <c r="H39" s="62"/>
      <c r="I39" s="62"/>
      <c r="J39" s="62"/>
      <c r="K39" s="62"/>
      <c r="L39" s="62"/>
      <c r="M39" s="62"/>
      <c r="N39" s="62"/>
      <c r="O39" s="62"/>
      <c r="P39" s="62"/>
      <c r="Q39" s="65"/>
      <c r="V39" s="153">
        <f t="shared" si="1"/>
        <v>0</v>
      </c>
    </row>
    <row r="40" spans="2:22" ht="30" customHeight="1">
      <c r="B40" s="66" t="s">
        <v>97</v>
      </c>
      <c r="C40" s="286" t="str">
        <f>IF('VI AP3'!B8="","-",'VI AP3'!B8)</f>
        <v>-</v>
      </c>
      <c r="D40" s="286"/>
      <c r="E40" s="61"/>
      <c r="F40" s="61"/>
      <c r="G40" s="61"/>
      <c r="H40" s="61"/>
      <c r="I40" s="61"/>
      <c r="J40" s="61"/>
      <c r="K40" s="61"/>
      <c r="L40" s="61"/>
      <c r="M40" s="61"/>
      <c r="N40" s="61"/>
      <c r="O40" s="61"/>
      <c r="P40" s="61"/>
      <c r="Q40" s="61"/>
    </row>
    <row r="41" spans="2:22">
      <c r="B41" s="285" t="str">
        <f>IF('VI AP3'!B28="","",'VI AP3'!B28)</f>
        <v/>
      </c>
      <c r="C41" s="285"/>
      <c r="D41" s="285"/>
      <c r="E41" s="179"/>
      <c r="F41" s="179"/>
      <c r="G41" s="179"/>
      <c r="H41" s="179"/>
      <c r="I41" s="179"/>
      <c r="J41" s="179"/>
      <c r="K41" s="179"/>
      <c r="L41" s="179"/>
      <c r="M41" s="179"/>
      <c r="N41" s="179"/>
      <c r="O41" s="179"/>
      <c r="P41" s="179"/>
      <c r="Q41" s="181"/>
      <c r="V41" s="153">
        <f>IF(OR(AND(B41&lt;&gt;"",COUNTA(E41:P41)=0),AND(B41&lt;&gt;"",Q41="")),1,0)</f>
        <v>0</v>
      </c>
    </row>
    <row r="42" spans="2:22">
      <c r="B42" s="285" t="str">
        <f>IF('VI AP3'!B29="","",'VI AP3'!B29)</f>
        <v/>
      </c>
      <c r="C42" s="285"/>
      <c r="D42" s="285"/>
      <c r="E42" s="179"/>
      <c r="F42" s="179"/>
      <c r="G42" s="179"/>
      <c r="H42" s="179"/>
      <c r="I42" s="179"/>
      <c r="J42" s="179"/>
      <c r="K42" s="179"/>
      <c r="L42" s="179"/>
      <c r="M42" s="179"/>
      <c r="N42" s="179"/>
      <c r="O42" s="179"/>
      <c r="P42" s="179"/>
      <c r="Q42" s="181"/>
      <c r="V42" s="153">
        <f t="shared" ref="V42:V55" si="2">IF(OR(AND(B42&lt;&gt;"",COUNTA(E42:P42)=0),AND(B42&lt;&gt;"",Q42="")),1,0)</f>
        <v>0</v>
      </c>
    </row>
    <row r="43" spans="2:22">
      <c r="B43" s="285" t="str">
        <f>IF('VI AP3'!B30="","",'VI AP3'!B30)</f>
        <v/>
      </c>
      <c r="C43" s="285"/>
      <c r="D43" s="285"/>
      <c r="E43" s="179"/>
      <c r="F43" s="179"/>
      <c r="G43" s="179"/>
      <c r="H43" s="179"/>
      <c r="I43" s="179"/>
      <c r="J43" s="179"/>
      <c r="K43" s="179"/>
      <c r="L43" s="179"/>
      <c r="M43" s="179"/>
      <c r="N43" s="179"/>
      <c r="O43" s="179"/>
      <c r="P43" s="179"/>
      <c r="Q43" s="181"/>
      <c r="V43" s="153">
        <f t="shared" si="2"/>
        <v>0</v>
      </c>
    </row>
    <row r="44" spans="2:22">
      <c r="B44" s="285" t="str">
        <f>IF('VI AP3'!B31="","",'VI AP3'!B31)</f>
        <v/>
      </c>
      <c r="C44" s="285"/>
      <c r="D44" s="285"/>
      <c r="E44" s="62"/>
      <c r="F44" s="62"/>
      <c r="G44" s="62"/>
      <c r="H44" s="62"/>
      <c r="I44" s="62"/>
      <c r="J44" s="62"/>
      <c r="K44" s="62"/>
      <c r="L44" s="62"/>
      <c r="M44" s="62"/>
      <c r="N44" s="62"/>
      <c r="O44" s="62"/>
      <c r="P44" s="62"/>
      <c r="Q44" s="65"/>
      <c r="V44" s="153">
        <f t="shared" si="2"/>
        <v>0</v>
      </c>
    </row>
    <row r="45" spans="2:22">
      <c r="B45" s="285" t="str">
        <f>IF('VI AP3'!B32="","",'VI AP3'!B32)</f>
        <v/>
      </c>
      <c r="C45" s="285"/>
      <c r="D45" s="285"/>
      <c r="E45" s="62"/>
      <c r="F45" s="62"/>
      <c r="G45" s="62"/>
      <c r="H45" s="62"/>
      <c r="I45" s="62"/>
      <c r="J45" s="62"/>
      <c r="K45" s="62"/>
      <c r="L45" s="62"/>
      <c r="M45" s="62"/>
      <c r="N45" s="62"/>
      <c r="O45" s="62"/>
      <c r="P45" s="62"/>
      <c r="Q45" s="65"/>
      <c r="V45" s="153">
        <f t="shared" si="2"/>
        <v>0</v>
      </c>
    </row>
    <row r="46" spans="2:22">
      <c r="B46" s="285" t="str">
        <f>IF('VI AP3'!B33="","",'VI AP3'!B33)</f>
        <v/>
      </c>
      <c r="C46" s="285"/>
      <c r="D46" s="285"/>
      <c r="E46" s="62"/>
      <c r="F46" s="62"/>
      <c r="G46" s="62"/>
      <c r="H46" s="62"/>
      <c r="I46" s="62"/>
      <c r="J46" s="62"/>
      <c r="K46" s="62"/>
      <c r="L46" s="62"/>
      <c r="M46" s="62"/>
      <c r="N46" s="62"/>
      <c r="O46" s="62"/>
      <c r="P46" s="62"/>
      <c r="Q46" s="65"/>
      <c r="V46" s="153">
        <f t="shared" si="2"/>
        <v>0</v>
      </c>
    </row>
    <row r="47" spans="2:22">
      <c r="B47" s="285" t="str">
        <f>IF('VI AP3'!B34="","",'VI AP3'!B34)</f>
        <v/>
      </c>
      <c r="C47" s="285"/>
      <c r="D47" s="285"/>
      <c r="E47" s="62"/>
      <c r="F47" s="62"/>
      <c r="G47" s="62"/>
      <c r="H47" s="62"/>
      <c r="I47" s="62"/>
      <c r="J47" s="62"/>
      <c r="K47" s="62"/>
      <c r="L47" s="62"/>
      <c r="M47" s="62"/>
      <c r="N47" s="62"/>
      <c r="O47" s="62"/>
      <c r="P47" s="62"/>
      <c r="Q47" s="65"/>
      <c r="V47" s="153">
        <f t="shared" si="2"/>
        <v>0</v>
      </c>
    </row>
    <row r="48" spans="2:22">
      <c r="B48" s="285" t="str">
        <f>IF('VI AP3'!B35="","",'VI AP3'!B35)</f>
        <v/>
      </c>
      <c r="C48" s="285"/>
      <c r="D48" s="285"/>
      <c r="E48" s="62"/>
      <c r="F48" s="62"/>
      <c r="G48" s="62"/>
      <c r="H48" s="62"/>
      <c r="I48" s="62"/>
      <c r="J48" s="62"/>
      <c r="K48" s="62"/>
      <c r="L48" s="62"/>
      <c r="M48" s="62"/>
      <c r="N48" s="62"/>
      <c r="O48" s="62"/>
      <c r="P48" s="62"/>
      <c r="Q48" s="65"/>
      <c r="V48" s="153">
        <f t="shared" si="2"/>
        <v>0</v>
      </c>
    </row>
    <row r="49" spans="2:22">
      <c r="B49" s="285" t="str">
        <f>IF('VI AP3'!B36="","",'VI AP3'!B36)</f>
        <v/>
      </c>
      <c r="C49" s="285"/>
      <c r="D49" s="285"/>
      <c r="E49" s="62"/>
      <c r="F49" s="62"/>
      <c r="G49" s="62"/>
      <c r="H49" s="62"/>
      <c r="I49" s="62"/>
      <c r="J49" s="62"/>
      <c r="K49" s="62"/>
      <c r="L49" s="62"/>
      <c r="M49" s="62"/>
      <c r="N49" s="62"/>
      <c r="O49" s="62"/>
      <c r="P49" s="62"/>
      <c r="Q49" s="65"/>
      <c r="V49" s="153">
        <f t="shared" si="2"/>
        <v>0</v>
      </c>
    </row>
    <row r="50" spans="2:22">
      <c r="B50" s="285" t="str">
        <f>IF('VI AP3'!B37="","",'VI AP3'!B37)</f>
        <v/>
      </c>
      <c r="C50" s="285"/>
      <c r="D50" s="285"/>
      <c r="E50" s="62"/>
      <c r="F50" s="62"/>
      <c r="G50" s="62"/>
      <c r="H50" s="62"/>
      <c r="I50" s="62"/>
      <c r="J50" s="62"/>
      <c r="K50" s="62"/>
      <c r="L50" s="62"/>
      <c r="M50" s="62"/>
      <c r="N50" s="62"/>
      <c r="O50" s="62"/>
      <c r="P50" s="62"/>
      <c r="Q50" s="65"/>
      <c r="V50" s="153">
        <f t="shared" si="2"/>
        <v>0</v>
      </c>
    </row>
    <row r="51" spans="2:22">
      <c r="B51" s="285" t="str">
        <f>IF('VI AP3'!B38="","",'VI AP3'!B38)</f>
        <v/>
      </c>
      <c r="C51" s="285"/>
      <c r="D51" s="285"/>
      <c r="E51" s="62"/>
      <c r="F51" s="62"/>
      <c r="G51" s="62"/>
      <c r="H51" s="62"/>
      <c r="I51" s="62"/>
      <c r="J51" s="62"/>
      <c r="K51" s="62"/>
      <c r="L51" s="62"/>
      <c r="M51" s="62"/>
      <c r="N51" s="62"/>
      <c r="O51" s="62"/>
      <c r="P51" s="62"/>
      <c r="Q51" s="65"/>
      <c r="V51" s="153">
        <f t="shared" si="2"/>
        <v>0</v>
      </c>
    </row>
    <row r="52" spans="2:22">
      <c r="B52" s="285" t="str">
        <f>IF('VI AP3'!B39="","",'VI AP3'!B39)</f>
        <v/>
      </c>
      <c r="C52" s="285"/>
      <c r="D52" s="285"/>
      <c r="E52" s="62"/>
      <c r="F52" s="62"/>
      <c r="G52" s="62"/>
      <c r="H52" s="62"/>
      <c r="I52" s="62"/>
      <c r="J52" s="62"/>
      <c r="K52" s="62"/>
      <c r="L52" s="62"/>
      <c r="M52" s="62"/>
      <c r="N52" s="62"/>
      <c r="O52" s="62"/>
      <c r="P52" s="62"/>
      <c r="Q52" s="65"/>
      <c r="V52" s="153">
        <f t="shared" si="2"/>
        <v>0</v>
      </c>
    </row>
    <row r="53" spans="2:22">
      <c r="B53" s="285" t="str">
        <f>IF('VI AP3'!B40="","",'VI AP3'!B40)</f>
        <v/>
      </c>
      <c r="C53" s="285"/>
      <c r="D53" s="285"/>
      <c r="E53" s="62"/>
      <c r="F53" s="62"/>
      <c r="G53" s="62"/>
      <c r="H53" s="62"/>
      <c r="I53" s="62"/>
      <c r="J53" s="62"/>
      <c r="K53" s="62"/>
      <c r="L53" s="62"/>
      <c r="M53" s="62"/>
      <c r="N53" s="62"/>
      <c r="O53" s="62"/>
      <c r="P53" s="62"/>
      <c r="Q53" s="65"/>
      <c r="V53" s="153">
        <f t="shared" si="2"/>
        <v>0</v>
      </c>
    </row>
    <row r="54" spans="2:22">
      <c r="B54" s="285" t="str">
        <f>IF('VI AP3'!B41="","",'VI AP3'!B41)</f>
        <v/>
      </c>
      <c r="C54" s="285"/>
      <c r="D54" s="285"/>
      <c r="E54" s="62"/>
      <c r="F54" s="62"/>
      <c r="G54" s="62"/>
      <c r="H54" s="62"/>
      <c r="I54" s="62"/>
      <c r="J54" s="62"/>
      <c r="K54" s="62"/>
      <c r="L54" s="62"/>
      <c r="M54" s="62"/>
      <c r="N54" s="62"/>
      <c r="O54" s="62"/>
      <c r="P54" s="62"/>
      <c r="Q54" s="65"/>
      <c r="V54" s="153">
        <f t="shared" si="2"/>
        <v>0</v>
      </c>
    </row>
    <row r="55" spans="2:22">
      <c r="B55" s="285" t="str">
        <f>IF('VI AP3'!B42="","",'VI AP3'!B42)</f>
        <v/>
      </c>
      <c r="C55" s="285"/>
      <c r="D55" s="285"/>
      <c r="E55" s="62"/>
      <c r="F55" s="62"/>
      <c r="G55" s="62"/>
      <c r="H55" s="62"/>
      <c r="I55" s="62"/>
      <c r="J55" s="62"/>
      <c r="K55" s="62"/>
      <c r="L55" s="62"/>
      <c r="M55" s="62"/>
      <c r="N55" s="62"/>
      <c r="O55" s="62"/>
      <c r="P55" s="62"/>
      <c r="Q55" s="65"/>
      <c r="V55" s="153">
        <f t="shared" si="2"/>
        <v>0</v>
      </c>
    </row>
    <row r="56" spans="2:22" ht="30" hidden="1" customHeight="1">
      <c r="B56" s="66" t="s">
        <v>98</v>
      </c>
      <c r="C56" s="286" t="str">
        <f>IF('VII AP4'!B8="","-",'VII AP4'!B8)</f>
        <v>-</v>
      </c>
      <c r="D56" s="286"/>
      <c r="E56" s="61"/>
      <c r="F56" s="61"/>
      <c r="G56" s="61"/>
      <c r="H56" s="61"/>
      <c r="I56" s="61"/>
      <c r="J56" s="61"/>
      <c r="K56" s="61"/>
      <c r="L56" s="61"/>
      <c r="M56" s="61"/>
      <c r="N56" s="61"/>
      <c r="O56" s="61"/>
      <c r="P56" s="61"/>
      <c r="Q56" s="61"/>
    </row>
    <row r="57" spans="2:22" hidden="1">
      <c r="B57" s="285" t="str">
        <f>IF('VII AP4'!B28="","",'VII AP4'!B28)</f>
        <v/>
      </c>
      <c r="C57" s="285"/>
      <c r="D57" s="285"/>
      <c r="E57" s="179"/>
      <c r="F57" s="179"/>
      <c r="G57" s="179"/>
      <c r="H57" s="179"/>
      <c r="I57" s="179"/>
      <c r="J57" s="179"/>
      <c r="K57" s="179"/>
      <c r="L57" s="179"/>
      <c r="M57" s="179"/>
      <c r="N57" s="179"/>
      <c r="O57" s="179"/>
      <c r="P57" s="179"/>
      <c r="Q57" s="181"/>
      <c r="V57" s="153">
        <f>IF(OR(AND(B57&lt;&gt;"",COUNTA(E57:P57)=0),AND(B57&lt;&gt;"",Q57="")),1,0)</f>
        <v>0</v>
      </c>
    </row>
    <row r="58" spans="2:22" hidden="1">
      <c r="B58" s="285" t="str">
        <f>IF('VII AP4'!B29="","",'VII AP4'!B29)</f>
        <v/>
      </c>
      <c r="C58" s="285"/>
      <c r="D58" s="285"/>
      <c r="E58" s="179"/>
      <c r="F58" s="179"/>
      <c r="G58" s="179"/>
      <c r="H58" s="179"/>
      <c r="I58" s="179"/>
      <c r="J58" s="179"/>
      <c r="K58" s="179"/>
      <c r="L58" s="179"/>
      <c r="M58" s="179"/>
      <c r="N58" s="179"/>
      <c r="O58" s="179"/>
      <c r="P58" s="179"/>
      <c r="Q58" s="181"/>
      <c r="V58" s="153">
        <f t="shared" ref="V58:V71" si="3">IF(OR(AND(B58&lt;&gt;"",COUNTA(E58:P58)=0),AND(B58&lt;&gt;"",Q58="")),1,0)</f>
        <v>0</v>
      </c>
    </row>
    <row r="59" spans="2:22" hidden="1">
      <c r="B59" s="285" t="str">
        <f>IF('VII AP4'!B30="","",'VII AP4'!B30)</f>
        <v/>
      </c>
      <c r="C59" s="285"/>
      <c r="D59" s="285"/>
      <c r="E59" s="179"/>
      <c r="F59" s="179"/>
      <c r="G59" s="179"/>
      <c r="H59" s="179"/>
      <c r="I59" s="179"/>
      <c r="J59" s="179"/>
      <c r="K59" s="179"/>
      <c r="L59" s="179"/>
      <c r="M59" s="179"/>
      <c r="N59" s="179"/>
      <c r="O59" s="179"/>
      <c r="P59" s="179"/>
      <c r="Q59" s="181"/>
      <c r="V59" s="153">
        <f t="shared" si="3"/>
        <v>0</v>
      </c>
    </row>
    <row r="60" spans="2:22" hidden="1">
      <c r="B60" s="285" t="str">
        <f>IF('VII AP4'!B31="","",'VII AP4'!B31)</f>
        <v/>
      </c>
      <c r="C60" s="285"/>
      <c r="D60" s="285"/>
      <c r="E60" s="179"/>
      <c r="F60" s="179"/>
      <c r="G60" s="179"/>
      <c r="H60" s="179"/>
      <c r="I60" s="179"/>
      <c r="J60" s="179"/>
      <c r="K60" s="179"/>
      <c r="L60" s="179"/>
      <c r="M60" s="179"/>
      <c r="N60" s="179"/>
      <c r="O60" s="179"/>
      <c r="P60" s="179"/>
      <c r="Q60" s="181"/>
      <c r="V60" s="153">
        <f t="shared" si="3"/>
        <v>0</v>
      </c>
    </row>
    <row r="61" spans="2:22" hidden="1">
      <c r="B61" s="285" t="str">
        <f>IF('VII AP4'!B32="","",'VII AP4'!B32)</f>
        <v/>
      </c>
      <c r="C61" s="285"/>
      <c r="D61" s="285"/>
      <c r="E61" s="179"/>
      <c r="F61" s="179"/>
      <c r="G61" s="179"/>
      <c r="H61" s="179"/>
      <c r="I61" s="179"/>
      <c r="J61" s="179"/>
      <c r="K61" s="179"/>
      <c r="L61" s="179"/>
      <c r="M61" s="179"/>
      <c r="N61" s="179"/>
      <c r="O61" s="179"/>
      <c r="P61" s="179"/>
      <c r="Q61" s="181"/>
      <c r="V61" s="153">
        <f t="shared" si="3"/>
        <v>0</v>
      </c>
    </row>
    <row r="62" spans="2:22" hidden="1">
      <c r="B62" s="285" t="str">
        <f>IF('VII AP4'!B33="","",'VII AP4'!B33)</f>
        <v/>
      </c>
      <c r="C62" s="285"/>
      <c r="D62" s="285"/>
      <c r="E62" s="179"/>
      <c r="F62" s="179"/>
      <c r="G62" s="179"/>
      <c r="H62" s="179"/>
      <c r="I62" s="179"/>
      <c r="J62" s="179"/>
      <c r="K62" s="179"/>
      <c r="L62" s="179"/>
      <c r="M62" s="179"/>
      <c r="N62" s="179"/>
      <c r="O62" s="179"/>
      <c r="P62" s="179"/>
      <c r="Q62" s="181"/>
      <c r="V62" s="153">
        <f t="shared" si="3"/>
        <v>0</v>
      </c>
    </row>
    <row r="63" spans="2:22" hidden="1">
      <c r="B63" s="285" t="str">
        <f>IF('VII AP4'!B34="","",'VII AP4'!B34)</f>
        <v/>
      </c>
      <c r="C63" s="285"/>
      <c r="D63" s="285"/>
      <c r="E63" s="179"/>
      <c r="F63" s="179"/>
      <c r="G63" s="179"/>
      <c r="H63" s="179"/>
      <c r="I63" s="179"/>
      <c r="J63" s="179"/>
      <c r="K63" s="179"/>
      <c r="L63" s="179"/>
      <c r="M63" s="179"/>
      <c r="N63" s="179"/>
      <c r="O63" s="179"/>
      <c r="P63" s="179"/>
      <c r="Q63" s="181"/>
      <c r="V63" s="153">
        <f t="shared" si="3"/>
        <v>0</v>
      </c>
    </row>
    <row r="64" spans="2:22" hidden="1">
      <c r="B64" s="285" t="str">
        <f>IF('VII AP4'!B35="","",'VII AP4'!B35)</f>
        <v/>
      </c>
      <c r="C64" s="285"/>
      <c r="D64" s="285"/>
      <c r="E64" s="179"/>
      <c r="F64" s="179"/>
      <c r="G64" s="179"/>
      <c r="H64" s="179"/>
      <c r="I64" s="179"/>
      <c r="J64" s="179"/>
      <c r="K64" s="179"/>
      <c r="L64" s="179"/>
      <c r="M64" s="179"/>
      <c r="N64" s="179"/>
      <c r="O64" s="179"/>
      <c r="P64" s="179"/>
      <c r="Q64" s="181"/>
      <c r="V64" s="153">
        <f t="shared" si="3"/>
        <v>0</v>
      </c>
    </row>
    <row r="65" spans="2:22" hidden="1">
      <c r="B65" s="285" t="str">
        <f>IF('VII AP4'!B36="","",'VII AP4'!B36)</f>
        <v/>
      </c>
      <c r="C65" s="285"/>
      <c r="D65" s="285"/>
      <c r="E65" s="179"/>
      <c r="F65" s="179"/>
      <c r="G65" s="179"/>
      <c r="H65" s="179"/>
      <c r="I65" s="179"/>
      <c r="J65" s="179"/>
      <c r="K65" s="179"/>
      <c r="L65" s="179"/>
      <c r="M65" s="179"/>
      <c r="N65" s="179"/>
      <c r="O65" s="179"/>
      <c r="P65" s="179"/>
      <c r="Q65" s="181"/>
      <c r="V65" s="153">
        <f t="shared" si="3"/>
        <v>0</v>
      </c>
    </row>
    <row r="66" spans="2:22" hidden="1">
      <c r="B66" s="285" t="str">
        <f>IF('VII AP4'!B37="","",'VII AP4'!B37)</f>
        <v/>
      </c>
      <c r="C66" s="285"/>
      <c r="D66" s="285"/>
      <c r="E66" s="179"/>
      <c r="F66" s="179"/>
      <c r="G66" s="179"/>
      <c r="H66" s="179"/>
      <c r="I66" s="179"/>
      <c r="J66" s="179"/>
      <c r="K66" s="179"/>
      <c r="L66" s="179"/>
      <c r="M66" s="179"/>
      <c r="N66" s="179"/>
      <c r="O66" s="179"/>
      <c r="P66" s="179"/>
      <c r="Q66" s="181"/>
      <c r="V66" s="153">
        <f t="shared" si="3"/>
        <v>0</v>
      </c>
    </row>
    <row r="67" spans="2:22" hidden="1">
      <c r="B67" s="285" t="str">
        <f>IF('VII AP4'!B38="","",'VII AP4'!B38)</f>
        <v/>
      </c>
      <c r="C67" s="285"/>
      <c r="D67" s="285"/>
      <c r="E67" s="179"/>
      <c r="F67" s="179"/>
      <c r="G67" s="179"/>
      <c r="H67" s="179"/>
      <c r="I67" s="179"/>
      <c r="J67" s="179"/>
      <c r="K67" s="179"/>
      <c r="L67" s="179"/>
      <c r="M67" s="179"/>
      <c r="N67" s="179"/>
      <c r="O67" s="179"/>
      <c r="P67" s="179"/>
      <c r="Q67" s="181"/>
      <c r="V67" s="153">
        <f t="shared" si="3"/>
        <v>0</v>
      </c>
    </row>
    <row r="68" spans="2:22" hidden="1">
      <c r="B68" s="285" t="str">
        <f>IF('VII AP4'!B39="","",'VII AP4'!B39)</f>
        <v/>
      </c>
      <c r="C68" s="285"/>
      <c r="D68" s="285"/>
      <c r="E68" s="62"/>
      <c r="F68" s="62"/>
      <c r="G68" s="62"/>
      <c r="H68" s="62"/>
      <c r="I68" s="62"/>
      <c r="J68" s="62"/>
      <c r="K68" s="62"/>
      <c r="L68" s="62"/>
      <c r="M68" s="62"/>
      <c r="N68" s="62"/>
      <c r="O68" s="62"/>
      <c r="P68" s="62"/>
      <c r="Q68" s="65"/>
      <c r="V68" s="153">
        <f t="shared" si="3"/>
        <v>0</v>
      </c>
    </row>
    <row r="69" spans="2:22" hidden="1">
      <c r="B69" s="285" t="str">
        <f>IF('VII AP4'!B40="","",'VII AP4'!B40)</f>
        <v/>
      </c>
      <c r="C69" s="285"/>
      <c r="D69" s="285"/>
      <c r="E69" s="62"/>
      <c r="F69" s="62"/>
      <c r="G69" s="62"/>
      <c r="H69" s="62"/>
      <c r="I69" s="62"/>
      <c r="J69" s="62"/>
      <c r="K69" s="62"/>
      <c r="L69" s="62"/>
      <c r="M69" s="62"/>
      <c r="N69" s="62"/>
      <c r="O69" s="62"/>
      <c r="P69" s="62"/>
      <c r="Q69" s="65"/>
      <c r="V69" s="153">
        <f t="shared" si="3"/>
        <v>0</v>
      </c>
    </row>
    <row r="70" spans="2:22" hidden="1">
      <c r="B70" s="285" t="str">
        <f>IF('VII AP4'!B41="","",'VII AP4'!B41)</f>
        <v/>
      </c>
      <c r="C70" s="285"/>
      <c r="D70" s="285"/>
      <c r="E70" s="62"/>
      <c r="F70" s="62"/>
      <c r="G70" s="62"/>
      <c r="H70" s="62"/>
      <c r="I70" s="62"/>
      <c r="J70" s="62"/>
      <c r="K70" s="62"/>
      <c r="L70" s="62"/>
      <c r="M70" s="62"/>
      <c r="N70" s="62"/>
      <c r="O70" s="62"/>
      <c r="P70" s="62"/>
      <c r="Q70" s="65"/>
      <c r="V70" s="153">
        <f t="shared" si="3"/>
        <v>0</v>
      </c>
    </row>
    <row r="71" spans="2:22" hidden="1">
      <c r="B71" s="285" t="str">
        <f>IF('VII AP4'!B42="","",'VII AP4'!B42)</f>
        <v/>
      </c>
      <c r="C71" s="285"/>
      <c r="D71" s="285"/>
      <c r="E71" s="62"/>
      <c r="F71" s="62"/>
      <c r="G71" s="62"/>
      <c r="H71" s="62"/>
      <c r="I71" s="62"/>
      <c r="J71" s="62"/>
      <c r="K71" s="62"/>
      <c r="L71" s="62"/>
      <c r="M71" s="62"/>
      <c r="N71" s="62"/>
      <c r="O71" s="62"/>
      <c r="P71" s="62"/>
      <c r="Q71" s="65"/>
      <c r="V71" s="153">
        <f t="shared" si="3"/>
        <v>0</v>
      </c>
    </row>
    <row r="72" spans="2:22" ht="30" hidden="1" customHeight="1">
      <c r="B72" s="66" t="s">
        <v>99</v>
      </c>
      <c r="C72" s="286" t="str">
        <f>IF('VIII AP5'!B8="","-",'VIII AP5'!B8)</f>
        <v>-</v>
      </c>
      <c r="D72" s="286"/>
      <c r="E72" s="61"/>
      <c r="F72" s="61"/>
      <c r="G72" s="61"/>
      <c r="H72" s="61"/>
      <c r="I72" s="61"/>
      <c r="J72" s="61"/>
      <c r="K72" s="61"/>
      <c r="L72" s="61"/>
      <c r="M72" s="61"/>
      <c r="N72" s="61"/>
      <c r="O72" s="61"/>
      <c r="P72" s="61"/>
      <c r="Q72" s="61"/>
    </row>
    <row r="73" spans="2:22" hidden="1">
      <c r="B73" s="285" t="str">
        <f>IF('VIII AP5'!B28="","",'VIII AP5'!B28)</f>
        <v/>
      </c>
      <c r="C73" s="285"/>
      <c r="D73" s="285"/>
      <c r="E73" s="62"/>
      <c r="F73" s="62"/>
      <c r="G73" s="62"/>
      <c r="H73" s="62"/>
      <c r="I73" s="62"/>
      <c r="J73" s="62"/>
      <c r="K73" s="62"/>
      <c r="L73" s="62"/>
      <c r="M73" s="62"/>
      <c r="N73" s="62"/>
      <c r="O73" s="62"/>
      <c r="P73" s="62"/>
      <c r="Q73" s="65"/>
      <c r="V73" s="153">
        <f>IF(OR(AND(B73&lt;&gt;"",COUNTA(E73:P73)=0),AND(B73&lt;&gt;"",Q73="")),1,0)</f>
        <v>0</v>
      </c>
    </row>
    <row r="74" spans="2:22" hidden="1">
      <c r="B74" s="285" t="str">
        <f>IF('VIII AP5'!B29="","",'VIII AP5'!B29)</f>
        <v/>
      </c>
      <c r="C74" s="285"/>
      <c r="D74" s="285"/>
      <c r="E74" s="62"/>
      <c r="F74" s="62"/>
      <c r="G74" s="62"/>
      <c r="H74" s="62"/>
      <c r="I74" s="62"/>
      <c r="J74" s="62"/>
      <c r="K74" s="62"/>
      <c r="L74" s="62"/>
      <c r="M74" s="62"/>
      <c r="N74" s="62"/>
      <c r="O74" s="62"/>
      <c r="P74" s="62"/>
      <c r="Q74" s="65"/>
      <c r="V74" s="153">
        <f t="shared" ref="V74:V87" si="4">IF(OR(AND(B74&lt;&gt;"",COUNTA(E74:P74)=0),AND(B74&lt;&gt;"",Q74="")),1,0)</f>
        <v>0</v>
      </c>
    </row>
    <row r="75" spans="2:22" hidden="1">
      <c r="B75" s="285" t="str">
        <f>IF('VIII AP5'!B30="","",'VIII AP5'!B30)</f>
        <v/>
      </c>
      <c r="C75" s="285"/>
      <c r="D75" s="285"/>
      <c r="E75" s="62"/>
      <c r="F75" s="62"/>
      <c r="G75" s="62"/>
      <c r="H75" s="62"/>
      <c r="I75" s="62"/>
      <c r="J75" s="62"/>
      <c r="K75" s="62"/>
      <c r="L75" s="62"/>
      <c r="M75" s="62"/>
      <c r="N75" s="62"/>
      <c r="O75" s="62"/>
      <c r="P75" s="62"/>
      <c r="Q75" s="65"/>
      <c r="V75" s="153">
        <f t="shared" si="4"/>
        <v>0</v>
      </c>
    </row>
    <row r="76" spans="2:22" hidden="1">
      <c r="B76" s="285" t="str">
        <f>IF('VIII AP5'!B31="","",'VIII AP5'!B31)</f>
        <v/>
      </c>
      <c r="C76" s="285"/>
      <c r="D76" s="285"/>
      <c r="E76" s="62"/>
      <c r="F76" s="62"/>
      <c r="G76" s="62"/>
      <c r="H76" s="62"/>
      <c r="I76" s="62"/>
      <c r="J76" s="62"/>
      <c r="K76" s="62"/>
      <c r="L76" s="62"/>
      <c r="M76" s="62"/>
      <c r="N76" s="62"/>
      <c r="O76" s="62"/>
      <c r="P76" s="62"/>
      <c r="Q76" s="65"/>
      <c r="V76" s="153">
        <f t="shared" si="4"/>
        <v>0</v>
      </c>
    </row>
    <row r="77" spans="2:22" hidden="1">
      <c r="B77" s="285" t="str">
        <f>IF('VIII AP5'!B32="","",'VIII AP5'!B32)</f>
        <v/>
      </c>
      <c r="C77" s="285"/>
      <c r="D77" s="285"/>
      <c r="E77" s="62"/>
      <c r="F77" s="62"/>
      <c r="G77" s="62"/>
      <c r="H77" s="62"/>
      <c r="I77" s="62"/>
      <c r="J77" s="62"/>
      <c r="K77" s="62"/>
      <c r="L77" s="62"/>
      <c r="M77" s="62"/>
      <c r="N77" s="62"/>
      <c r="O77" s="62"/>
      <c r="P77" s="62"/>
      <c r="Q77" s="65"/>
      <c r="V77" s="153">
        <f t="shared" si="4"/>
        <v>0</v>
      </c>
    </row>
    <row r="78" spans="2:22" hidden="1">
      <c r="B78" s="285" t="str">
        <f>IF('VIII AP5'!B33="","",'VIII AP5'!B33)</f>
        <v/>
      </c>
      <c r="C78" s="285"/>
      <c r="D78" s="285"/>
      <c r="E78" s="62"/>
      <c r="F78" s="62"/>
      <c r="G78" s="62"/>
      <c r="H78" s="62"/>
      <c r="I78" s="62"/>
      <c r="J78" s="62"/>
      <c r="K78" s="62"/>
      <c r="L78" s="62"/>
      <c r="M78" s="62"/>
      <c r="N78" s="62"/>
      <c r="O78" s="62"/>
      <c r="P78" s="62"/>
      <c r="Q78" s="65"/>
      <c r="V78" s="153">
        <f t="shared" si="4"/>
        <v>0</v>
      </c>
    </row>
    <row r="79" spans="2:22" hidden="1">
      <c r="B79" s="285" t="str">
        <f>IF('VIII AP5'!B34="","",'VIII AP5'!B34)</f>
        <v/>
      </c>
      <c r="C79" s="285"/>
      <c r="D79" s="285"/>
      <c r="E79" s="62"/>
      <c r="F79" s="62"/>
      <c r="G79" s="62"/>
      <c r="H79" s="62"/>
      <c r="I79" s="62"/>
      <c r="J79" s="62"/>
      <c r="K79" s="62"/>
      <c r="L79" s="62"/>
      <c r="M79" s="62"/>
      <c r="N79" s="62"/>
      <c r="O79" s="62"/>
      <c r="P79" s="62"/>
      <c r="Q79" s="65"/>
      <c r="V79" s="153">
        <f t="shared" si="4"/>
        <v>0</v>
      </c>
    </row>
    <row r="80" spans="2:22" hidden="1">
      <c r="B80" s="285" t="str">
        <f>IF('VIII AP5'!B35="","",'VIII AP5'!B35)</f>
        <v/>
      </c>
      <c r="C80" s="285"/>
      <c r="D80" s="285"/>
      <c r="E80" s="62"/>
      <c r="F80" s="62"/>
      <c r="G80" s="62"/>
      <c r="H80" s="62"/>
      <c r="I80" s="62"/>
      <c r="J80" s="62"/>
      <c r="K80" s="62"/>
      <c r="L80" s="62"/>
      <c r="M80" s="62"/>
      <c r="N80" s="62"/>
      <c r="O80" s="62"/>
      <c r="P80" s="62"/>
      <c r="Q80" s="65"/>
      <c r="V80" s="153">
        <f t="shared" si="4"/>
        <v>0</v>
      </c>
    </row>
    <row r="81" spans="2:22" hidden="1">
      <c r="B81" s="285" t="str">
        <f>IF('VIII AP5'!B36="","",'VIII AP5'!B36)</f>
        <v/>
      </c>
      <c r="C81" s="285"/>
      <c r="D81" s="285"/>
      <c r="E81" s="62"/>
      <c r="F81" s="62"/>
      <c r="G81" s="62"/>
      <c r="H81" s="62"/>
      <c r="I81" s="62"/>
      <c r="J81" s="62"/>
      <c r="K81" s="62"/>
      <c r="L81" s="62"/>
      <c r="M81" s="62"/>
      <c r="N81" s="62"/>
      <c r="O81" s="62"/>
      <c r="P81" s="62"/>
      <c r="Q81" s="65"/>
      <c r="V81" s="153">
        <f t="shared" si="4"/>
        <v>0</v>
      </c>
    </row>
    <row r="82" spans="2:22" hidden="1">
      <c r="B82" s="285" t="str">
        <f>IF('VIII AP5'!B37="","",'VIII AP5'!B37)</f>
        <v/>
      </c>
      <c r="C82" s="285"/>
      <c r="D82" s="285"/>
      <c r="E82" s="62"/>
      <c r="F82" s="62"/>
      <c r="G82" s="62"/>
      <c r="H82" s="62"/>
      <c r="I82" s="62"/>
      <c r="J82" s="62"/>
      <c r="K82" s="62"/>
      <c r="L82" s="62"/>
      <c r="M82" s="62"/>
      <c r="N82" s="62"/>
      <c r="O82" s="62"/>
      <c r="P82" s="62"/>
      <c r="Q82" s="65"/>
      <c r="V82" s="153">
        <f t="shared" si="4"/>
        <v>0</v>
      </c>
    </row>
    <row r="83" spans="2:22" hidden="1">
      <c r="B83" s="285" t="str">
        <f>IF('VIII AP5'!B38="","",'VIII AP5'!B38)</f>
        <v/>
      </c>
      <c r="C83" s="285"/>
      <c r="D83" s="285"/>
      <c r="E83" s="62"/>
      <c r="F83" s="62"/>
      <c r="G83" s="62"/>
      <c r="H83" s="62"/>
      <c r="I83" s="62"/>
      <c r="J83" s="62"/>
      <c r="K83" s="62"/>
      <c r="L83" s="62"/>
      <c r="M83" s="62"/>
      <c r="N83" s="62"/>
      <c r="O83" s="62"/>
      <c r="P83" s="62"/>
      <c r="Q83" s="65"/>
      <c r="V83" s="153">
        <f t="shared" si="4"/>
        <v>0</v>
      </c>
    </row>
    <row r="84" spans="2:22" hidden="1">
      <c r="B84" s="285" t="str">
        <f>IF('VIII AP5'!B39="","",'VIII AP5'!B39)</f>
        <v/>
      </c>
      <c r="C84" s="285"/>
      <c r="D84" s="285"/>
      <c r="E84" s="62"/>
      <c r="F84" s="62"/>
      <c r="G84" s="62"/>
      <c r="H84" s="62"/>
      <c r="I84" s="62"/>
      <c r="J84" s="62"/>
      <c r="K84" s="62"/>
      <c r="L84" s="62"/>
      <c r="M84" s="62"/>
      <c r="N84" s="62"/>
      <c r="O84" s="62"/>
      <c r="P84" s="62"/>
      <c r="Q84" s="65"/>
      <c r="V84" s="153">
        <f t="shared" si="4"/>
        <v>0</v>
      </c>
    </row>
    <row r="85" spans="2:22" hidden="1">
      <c r="B85" s="285" t="str">
        <f>IF('VIII AP5'!B40="","",'VIII AP5'!B40)</f>
        <v/>
      </c>
      <c r="C85" s="285"/>
      <c r="D85" s="285"/>
      <c r="E85" s="62"/>
      <c r="F85" s="62"/>
      <c r="G85" s="62"/>
      <c r="H85" s="62"/>
      <c r="I85" s="62"/>
      <c r="J85" s="62"/>
      <c r="K85" s="62"/>
      <c r="L85" s="62"/>
      <c r="M85" s="62"/>
      <c r="N85" s="62"/>
      <c r="O85" s="62"/>
      <c r="P85" s="62"/>
      <c r="Q85" s="65"/>
      <c r="V85" s="153">
        <f t="shared" si="4"/>
        <v>0</v>
      </c>
    </row>
    <row r="86" spans="2:22" hidden="1">
      <c r="B86" s="285" t="str">
        <f>IF('VIII AP5'!B41="","",'VIII AP5'!B41)</f>
        <v/>
      </c>
      <c r="C86" s="285"/>
      <c r="D86" s="285"/>
      <c r="E86" s="62"/>
      <c r="F86" s="62"/>
      <c r="G86" s="62"/>
      <c r="H86" s="62"/>
      <c r="I86" s="62"/>
      <c r="J86" s="62"/>
      <c r="K86" s="62"/>
      <c r="L86" s="62"/>
      <c r="M86" s="62"/>
      <c r="N86" s="62"/>
      <c r="O86" s="62"/>
      <c r="P86" s="62"/>
      <c r="Q86" s="65"/>
      <c r="V86" s="153">
        <f t="shared" si="4"/>
        <v>0</v>
      </c>
    </row>
    <row r="87" spans="2:22" hidden="1">
      <c r="B87" s="285" t="str">
        <f>IF('VIII AP5'!B42="","",'VIII AP5'!B42)</f>
        <v/>
      </c>
      <c r="C87" s="285"/>
      <c r="D87" s="285"/>
      <c r="E87" s="62"/>
      <c r="F87" s="62"/>
      <c r="G87" s="62"/>
      <c r="H87" s="62"/>
      <c r="I87" s="62"/>
      <c r="J87" s="62"/>
      <c r="K87" s="62"/>
      <c r="L87" s="62"/>
      <c r="M87" s="62"/>
      <c r="N87" s="62"/>
      <c r="O87" s="62"/>
      <c r="P87" s="62"/>
      <c r="Q87" s="65"/>
      <c r="V87" s="153">
        <f t="shared" si="4"/>
        <v>0</v>
      </c>
    </row>
  </sheetData>
  <sheetProtection algorithmName="SHA-512" hashValue="yos4Umlj0D8kdpDh4TJXMrUR289tvqoSTrE33tWh1rsJzL2z1+bVWHaxP7OODXaDtTonhLi2hnrk4Ny/6XpfiA==" saltValue="cF7O/FgCw7R/g+yGFUYC+w==" spinCount="100000" sheet="1" objects="1" scenarios="1"/>
  <mergeCells count="85">
    <mergeCell ref="E6:L6"/>
    <mergeCell ref="B16:D16"/>
    <mergeCell ref="B39:D39"/>
    <mergeCell ref="Q3:R3"/>
    <mergeCell ref="Q6:Q7"/>
    <mergeCell ref="C8:D8"/>
    <mergeCell ref="C24:D24"/>
    <mergeCell ref="B7:D7"/>
    <mergeCell ref="B19:D19"/>
    <mergeCell ref="B20:D20"/>
    <mergeCell ref="B21:D21"/>
    <mergeCell ref="B22:D22"/>
    <mergeCell ref="B18:D18"/>
    <mergeCell ref="B14:D14"/>
    <mergeCell ref="B15:D15"/>
    <mergeCell ref="B29:D29"/>
    <mergeCell ref="B69:D69"/>
    <mergeCell ref="B17:D17"/>
    <mergeCell ref="B47:D47"/>
    <mergeCell ref="B48:D48"/>
    <mergeCell ref="B49:D49"/>
    <mergeCell ref="B50:D50"/>
    <mergeCell ref="B44:D44"/>
    <mergeCell ref="B45:D45"/>
    <mergeCell ref="B46:D46"/>
    <mergeCell ref="B35:D35"/>
    <mergeCell ref="B36:D36"/>
    <mergeCell ref="B30:D30"/>
    <mergeCell ref="B31:D31"/>
    <mergeCell ref="B32:D32"/>
    <mergeCell ref="B37:D37"/>
    <mergeCell ref="B38:D38"/>
    <mergeCell ref="C40:D40"/>
    <mergeCell ref="B33:D33"/>
    <mergeCell ref="B34:D34"/>
    <mergeCell ref="C72:D72"/>
    <mergeCell ref="B58:D58"/>
    <mergeCell ref="B59:D59"/>
    <mergeCell ref="B60:D60"/>
    <mergeCell ref="B61:D61"/>
    <mergeCell ref="B62:D62"/>
    <mergeCell ref="B63:D63"/>
    <mergeCell ref="B64:D64"/>
    <mergeCell ref="B65:D65"/>
    <mergeCell ref="B71:D71"/>
    <mergeCell ref="B70:D70"/>
    <mergeCell ref="B68:D68"/>
    <mergeCell ref="B41:D41"/>
    <mergeCell ref="B23:D23"/>
    <mergeCell ref="B25:D25"/>
    <mergeCell ref="B26:D26"/>
    <mergeCell ref="B27:D27"/>
    <mergeCell ref="B28:D28"/>
    <mergeCell ref="B9:D9"/>
    <mergeCell ref="B10:D10"/>
    <mergeCell ref="B11:D11"/>
    <mergeCell ref="B12:D12"/>
    <mergeCell ref="B13:D13"/>
    <mergeCell ref="B42:D42"/>
    <mergeCell ref="B51:D51"/>
    <mergeCell ref="B52:D52"/>
    <mergeCell ref="B53:D53"/>
    <mergeCell ref="B43:D43"/>
    <mergeCell ref="B54:D54"/>
    <mergeCell ref="B55:D55"/>
    <mergeCell ref="B57:D57"/>
    <mergeCell ref="B66:D66"/>
    <mergeCell ref="B67:D67"/>
    <mergeCell ref="C56:D56"/>
    <mergeCell ref="M6:P6"/>
    <mergeCell ref="B84:D84"/>
    <mergeCell ref="B85:D85"/>
    <mergeCell ref="B86:D86"/>
    <mergeCell ref="B87:D87"/>
    <mergeCell ref="B73:D73"/>
    <mergeCell ref="B74:D74"/>
    <mergeCell ref="B75:D75"/>
    <mergeCell ref="B76:D76"/>
    <mergeCell ref="B77:D77"/>
    <mergeCell ref="B78:D78"/>
    <mergeCell ref="B81:D81"/>
    <mergeCell ref="B82:D82"/>
    <mergeCell ref="B83:D83"/>
    <mergeCell ref="B80:D80"/>
    <mergeCell ref="B79:D79"/>
  </mergeCells>
  <conditionalFormatting sqref="B9:D9">
    <cfRule type="expression" dxfId="482" priority="6">
      <formula>OR(AND($B9&lt;&gt;"",COUNTA($E9:$N9)=0),AND($B9&lt;&gt;"",$Q9=""))</formula>
    </cfRule>
  </conditionalFormatting>
  <conditionalFormatting sqref="B10:D23">
    <cfRule type="expression" dxfId="481" priority="5">
      <formula>OR(AND($B10&lt;&gt;"",COUNTA($E10:$N10)=0),AND($B10&lt;&gt;"",$Q10=""))</formula>
    </cfRule>
  </conditionalFormatting>
  <conditionalFormatting sqref="B25:D39">
    <cfRule type="expression" dxfId="480" priority="4">
      <formula>OR(AND($B25&lt;&gt;"",COUNTA($E25:$N25)=0),AND($B25&lt;&gt;"",$Q25=""))</formula>
    </cfRule>
  </conditionalFormatting>
  <conditionalFormatting sqref="B41:D55">
    <cfRule type="expression" dxfId="479" priority="3">
      <formula>OR(AND($B41&lt;&gt;"",COUNTA($E41:$N41)=0),AND($B41&lt;&gt;"",$Q41=""))</formula>
    </cfRule>
  </conditionalFormatting>
  <conditionalFormatting sqref="B57:D71">
    <cfRule type="expression" dxfId="478" priority="2">
      <formula>OR(AND($B57&lt;&gt;"",COUNTA($E57:$N57)=0),AND($B57&lt;&gt;"",$Q57=""))</formula>
    </cfRule>
  </conditionalFormatting>
  <conditionalFormatting sqref="B73:D87">
    <cfRule type="expression" dxfId="477" priority="1">
      <formula>OR(AND($B73&lt;&gt;"",COUNTA($E73:$N73)=0),AND($B73&lt;&gt;"",$Q73=""))</formula>
    </cfRule>
  </conditionalFormatting>
  <dataValidations count="2">
    <dataValidation type="list" allowBlank="1" showInputMessage="1" showErrorMessage="1" sqref="E73:P87 E9:P23 E25:P39 E41:P55 E57:P71" xr:uid="{00000000-0002-0000-0900-000000000000}">
      <formula1>"P,I"</formula1>
    </dataValidation>
    <dataValidation type="textLength" operator="lessThanOrEqual" allowBlank="1" showInputMessage="1" showErrorMessage="1" errorTitle="Maximum 20 characters" error="Press &quot;Retry&quot; button and reduce text length!" promptTitle="Example: P1,P3,P5" prompt="meaning: Partner1, Partner3, Partner5_x000a__x000a_Maximum 20 characters" sqref="Q73:Q87 Q9:Q23 Q25:Q39 Q41:Q55 Q57:Q71" xr:uid="{00000000-0002-0000-0900-000001000000}">
      <formula1>20</formula1>
    </dataValidation>
  </dataValidations>
  <pageMargins left="0.7" right="0.7" top="0.75" bottom="0.75" header="0.3" footer="0.3"/>
  <pageSetup scale="71" orientation="portrait" r:id="rId1"/>
  <headerFooter>
    <oddFooter>&amp;CWorksheet: &amp;A&amp;  ;Page &amp;P of &amp;N</oddFooter>
  </headerFooter>
  <rowBreaks count="1" manualBreakCount="1">
    <brk id="55"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904"/>
  <sheetViews>
    <sheetView showGridLines="0" showRowColHeaders="0" topLeftCell="A380" zoomScaleNormal="100" workbookViewId="0">
      <selection activeCell="F386" sqref="F386:G386"/>
    </sheetView>
  </sheetViews>
  <sheetFormatPr defaultColWidth="9.1796875" defaultRowHeight="15.5"/>
  <cols>
    <col min="1" max="1" width="4.7265625" style="84" customWidth="1"/>
    <col min="2" max="10" width="11.7265625" style="84" customWidth="1"/>
    <col min="11" max="12" width="4.7265625" style="84" customWidth="1"/>
    <col min="13" max="16" width="9.1796875" style="151" hidden="1" customWidth="1"/>
    <col min="17" max="21" width="9.1796875" style="119"/>
    <col min="22" max="16384" width="9.1796875" style="84"/>
  </cols>
  <sheetData>
    <row r="1" spans="1:14" ht="10" customHeight="1">
      <c r="N1" s="85" t="str">
        <f ca="1">IF(SUM(N2:N902)&gt;0," "&amp;MID(CELL("filename",A1),FIND("]",CELL("filename",A1))+1,255)&amp;"; ","")</f>
        <v xml:space="preserve"> X Partners; </v>
      </c>
    </row>
    <row r="2" spans="1:14" ht="10" customHeight="1"/>
    <row r="3" spans="1:14" ht="18">
      <c r="A3" s="86"/>
      <c r="B3" s="117" t="s">
        <v>102</v>
      </c>
      <c r="C3" s="86"/>
      <c r="D3" s="86"/>
      <c r="E3" s="86"/>
      <c r="F3" s="86"/>
      <c r="G3" s="86"/>
      <c r="H3" s="86"/>
      <c r="I3" s="310"/>
      <c r="J3" s="310"/>
      <c r="K3" s="310"/>
      <c r="M3" s="151" t="s">
        <v>259</v>
      </c>
    </row>
    <row r="4" spans="1:14" hidden="1"/>
    <row r="6" spans="1:14">
      <c r="B6" s="38" t="str">
        <f>IF(OR(B9="",B14="",F17="",B22="",D25="",D30="",D33="",I33="",G36="",G39="",G42="",G47="",G50="",G53=""),'Error txt'!B81,"")</f>
        <v>Error! Please provide description!</v>
      </c>
      <c r="N6" s="151">
        <f>IF(B6="",0,1)</f>
        <v>1</v>
      </c>
    </row>
    <row r="7" spans="1:14">
      <c r="B7" s="92" t="s">
        <v>103</v>
      </c>
    </row>
    <row r="9" spans="1:14">
      <c r="B9" s="308"/>
      <c r="C9" s="308"/>
      <c r="D9" s="308"/>
      <c r="E9" s="308"/>
      <c r="F9" s="308"/>
      <c r="G9" s="308"/>
      <c r="H9" s="308"/>
      <c r="I9" s="308"/>
      <c r="J9" s="308"/>
    </row>
    <row r="10" spans="1:14" ht="10" customHeight="1"/>
    <row r="11" spans="1:14" ht="10" customHeight="1"/>
    <row r="12" spans="1:14">
      <c r="B12" s="92" t="s">
        <v>104</v>
      </c>
    </row>
    <row r="14" spans="1:14">
      <c r="B14" s="308"/>
      <c r="C14" s="308"/>
      <c r="D14" s="308"/>
      <c r="E14" s="308"/>
      <c r="F14" s="308"/>
      <c r="G14" s="308"/>
      <c r="H14" s="308"/>
      <c r="I14" s="308"/>
      <c r="J14" s="308"/>
    </row>
    <row r="15" spans="1:14" ht="10" customHeight="1"/>
    <row r="16" spans="1:14" ht="10" customHeight="1">
      <c r="B16" s="96"/>
    </row>
    <row r="17" spans="2:15">
      <c r="B17" s="96" t="s">
        <v>105</v>
      </c>
      <c r="F17" s="308"/>
      <c r="G17" s="308"/>
      <c r="H17" s="308"/>
    </row>
    <row r="18" spans="2:15" ht="10" customHeight="1">
      <c r="B18" s="96"/>
    </row>
    <row r="19" spans="2:15" ht="10" customHeight="1">
      <c r="B19" s="96"/>
    </row>
    <row r="20" spans="2:15">
      <c r="B20" s="96" t="s">
        <v>122</v>
      </c>
    </row>
    <row r="22" spans="2:15">
      <c r="B22" s="308"/>
      <c r="C22" s="308"/>
      <c r="D22" s="308"/>
      <c r="E22" s="308"/>
      <c r="F22" s="308"/>
      <c r="G22" s="308"/>
      <c r="H22" s="308"/>
      <c r="I22" s="308"/>
      <c r="J22" s="308"/>
    </row>
    <row r="23" spans="2:15" ht="10" customHeight="1"/>
    <row r="24" spans="2:15" ht="10" customHeight="1">
      <c r="B24" s="92"/>
      <c r="O24" s="151" t="s">
        <v>235</v>
      </c>
    </row>
    <row r="25" spans="2:15">
      <c r="B25" s="92" t="s">
        <v>106</v>
      </c>
      <c r="D25" s="306"/>
      <c r="E25" s="306"/>
      <c r="F25" s="306"/>
      <c r="G25" s="87"/>
      <c r="H25" s="87"/>
      <c r="I25" s="87"/>
      <c r="J25" s="87"/>
      <c r="O25" s="151" t="s">
        <v>237</v>
      </c>
    </row>
    <row r="26" spans="2:15" ht="10" customHeight="1">
      <c r="B26" s="92"/>
      <c r="O26" s="151" t="s">
        <v>238</v>
      </c>
    </row>
    <row r="27" spans="2:15" ht="10" customHeight="1">
      <c r="B27" s="92"/>
    </row>
    <row r="28" spans="2:15">
      <c r="B28" s="95" t="s">
        <v>107</v>
      </c>
    </row>
    <row r="29" spans="2:15" ht="10" customHeight="1">
      <c r="B29" s="92"/>
      <c r="O29" s="151" t="s">
        <v>247</v>
      </c>
    </row>
    <row r="30" spans="2:15">
      <c r="B30" s="92" t="s">
        <v>108</v>
      </c>
      <c r="D30" s="308"/>
      <c r="E30" s="308"/>
      <c r="F30" s="308"/>
      <c r="G30" s="308"/>
      <c r="H30" s="308"/>
      <c r="I30" s="308"/>
      <c r="J30" s="308"/>
    </row>
    <row r="31" spans="2:15" ht="10" customHeight="1">
      <c r="B31" s="92"/>
    </row>
    <row r="32" spans="2:15" ht="10" customHeight="1">
      <c r="B32" s="92"/>
    </row>
    <row r="33" spans="2:15">
      <c r="B33" s="92" t="s">
        <v>109</v>
      </c>
      <c r="D33" s="305"/>
      <c r="E33" s="305"/>
      <c r="F33" s="305"/>
      <c r="G33" s="89"/>
      <c r="H33" s="203" t="s">
        <v>110</v>
      </c>
      <c r="I33" s="307" t="s">
        <v>247</v>
      </c>
      <c r="J33" s="307"/>
      <c r="O33" s="151" t="s">
        <v>240</v>
      </c>
    </row>
    <row r="34" spans="2:15" ht="10" customHeight="1">
      <c r="O34" s="151" t="s">
        <v>241</v>
      </c>
    </row>
    <row r="35" spans="2:15" ht="10" customHeight="1">
      <c r="O35" s="151" t="s">
        <v>242</v>
      </c>
    </row>
    <row r="36" spans="2:15">
      <c r="B36" s="84" t="s">
        <v>111</v>
      </c>
      <c r="G36" s="238"/>
      <c r="H36" s="238"/>
      <c r="I36" s="238"/>
      <c r="J36" s="238"/>
      <c r="O36" s="151" t="s">
        <v>243</v>
      </c>
    </row>
    <row r="37" spans="2:15" ht="10" customHeight="1">
      <c r="H37" s="87"/>
      <c r="O37" s="151" t="s">
        <v>29</v>
      </c>
    </row>
    <row r="38" spans="2:15" ht="10" customHeight="1"/>
    <row r="39" spans="2:15">
      <c r="B39" s="84" t="s">
        <v>112</v>
      </c>
      <c r="G39" s="308"/>
      <c r="H39" s="308"/>
      <c r="I39" s="308"/>
      <c r="J39" s="308"/>
    </row>
    <row r="40" spans="2:15">
      <c r="B40" s="97" t="s">
        <v>113</v>
      </c>
    </row>
    <row r="41" spans="2:15" ht="10" customHeight="1">
      <c r="I41" s="90"/>
    </row>
    <row r="42" spans="2:15">
      <c r="B42" s="84" t="s">
        <v>114</v>
      </c>
      <c r="G42" s="238"/>
      <c r="H42" s="238"/>
      <c r="I42" s="238"/>
      <c r="J42" s="238"/>
    </row>
    <row r="43" spans="2:15" ht="10" customHeight="1"/>
    <row r="44" spans="2:15" ht="10" customHeight="1"/>
    <row r="45" spans="2:15">
      <c r="B45" s="88" t="s">
        <v>115</v>
      </c>
    </row>
    <row r="46" spans="2:15" ht="10" customHeight="1"/>
    <row r="47" spans="2:15">
      <c r="B47" s="84" t="s">
        <v>116</v>
      </c>
      <c r="F47" s="87"/>
      <c r="G47" s="238"/>
      <c r="H47" s="238"/>
      <c r="I47" s="238"/>
      <c r="J47" s="238"/>
    </row>
    <row r="48" spans="2:15" ht="10" customHeight="1"/>
    <row r="49" spans="2:21" ht="10" customHeight="1"/>
    <row r="50" spans="2:21">
      <c r="B50" s="84" t="s">
        <v>112</v>
      </c>
      <c r="G50" s="308"/>
      <c r="H50" s="308"/>
      <c r="I50" s="308"/>
      <c r="J50" s="308"/>
    </row>
    <row r="51" spans="2:21">
      <c r="B51" s="97" t="s">
        <v>113</v>
      </c>
    </row>
    <row r="52" spans="2:21" ht="10" customHeight="1"/>
    <row r="53" spans="2:21">
      <c r="B53" s="84" t="s">
        <v>117</v>
      </c>
      <c r="G53" s="238"/>
      <c r="H53" s="238"/>
      <c r="I53" s="238"/>
      <c r="J53" s="238"/>
    </row>
    <row r="54" spans="2:21" ht="10" customHeight="1"/>
    <row r="55" spans="2:21" ht="10" customHeight="1"/>
    <row r="56" spans="2:21">
      <c r="B56" s="88" t="s">
        <v>192</v>
      </c>
      <c r="I56" s="91" t="s">
        <v>68</v>
      </c>
    </row>
    <row r="57" spans="2:21">
      <c r="B57" s="38" t="str">
        <f>IF(B58="",'Error txt'!B82,"")</f>
        <v>Error! Please provide description!</v>
      </c>
      <c r="N57" s="151">
        <f>IF(B57="",0,1)</f>
        <v>1</v>
      </c>
    </row>
    <row r="58" spans="2:21" ht="135.75" customHeight="1">
      <c r="B58" s="241"/>
      <c r="C58" s="279"/>
      <c r="D58" s="279"/>
      <c r="E58" s="279"/>
      <c r="F58" s="279"/>
      <c r="G58" s="279"/>
      <c r="H58" s="279"/>
      <c r="I58" s="279"/>
      <c r="J58" s="280"/>
    </row>
    <row r="59" spans="2:21" ht="10" customHeight="1"/>
    <row r="60" spans="2:21" ht="10" customHeight="1"/>
    <row r="61" spans="2:21">
      <c r="B61" s="5" t="s">
        <v>118</v>
      </c>
    </row>
    <row r="62" spans="2:21">
      <c r="F62" s="297" t="s">
        <v>260</v>
      </c>
      <c r="G62" s="297"/>
      <c r="H62" s="170" t="s">
        <v>261</v>
      </c>
      <c r="I62" s="296"/>
      <c r="J62" s="296"/>
    </row>
    <row r="63" spans="2:21" s="92" customFormat="1">
      <c r="C63" s="312" t="s">
        <v>119</v>
      </c>
      <c r="D63" s="312"/>
      <c r="E63" s="312"/>
      <c r="F63" s="299">
        <f>'XIV Total Budget'!E22</f>
        <v>0</v>
      </c>
      <c r="G63" s="299"/>
      <c r="H63" s="171" t="str">
        <f>IF(F63=0,"-",F63/F65)</f>
        <v>-</v>
      </c>
      <c r="I63" s="296"/>
      <c r="J63" s="296"/>
      <c r="M63" s="152"/>
      <c r="N63" s="152"/>
      <c r="O63" s="152"/>
      <c r="P63" s="152"/>
      <c r="Q63" s="120"/>
      <c r="R63" s="120"/>
      <c r="S63" s="120"/>
      <c r="T63" s="120"/>
      <c r="U63" s="120"/>
    </row>
    <row r="64" spans="2:21" s="92" customFormat="1">
      <c r="C64" s="312" t="s">
        <v>120</v>
      </c>
      <c r="D64" s="312"/>
      <c r="E64" s="312"/>
      <c r="F64" s="299">
        <f>'XIV Total Budget'!F22</f>
        <v>0</v>
      </c>
      <c r="G64" s="299"/>
      <c r="H64" s="171" t="str">
        <f>IF(F64=0,"-",F64/F65)</f>
        <v>-</v>
      </c>
      <c r="I64" s="296"/>
      <c r="J64" s="296"/>
      <c r="M64" s="152"/>
      <c r="N64" s="152"/>
      <c r="O64" s="152"/>
      <c r="P64" s="152"/>
      <c r="Q64" s="120"/>
      <c r="R64" s="120"/>
      <c r="S64" s="120"/>
      <c r="T64" s="120"/>
      <c r="U64" s="120"/>
    </row>
    <row r="65" spans="1:21" s="92" customFormat="1">
      <c r="C65" s="313" t="s">
        <v>121</v>
      </c>
      <c r="D65" s="313"/>
      <c r="E65" s="313"/>
      <c r="F65" s="299">
        <f>'XIV Total Budget'!C22</f>
        <v>0</v>
      </c>
      <c r="G65" s="299"/>
      <c r="H65" s="172" t="str">
        <f>IF(SUM(H63:H64)=0,"-",SUM(H63:H64))</f>
        <v>-</v>
      </c>
      <c r="I65" s="296"/>
      <c r="J65" s="296"/>
      <c r="M65" s="152"/>
      <c r="N65" s="152"/>
      <c r="O65" s="152"/>
      <c r="P65" s="152"/>
      <c r="Q65" s="120"/>
      <c r="R65" s="120"/>
      <c r="S65" s="120"/>
      <c r="T65" s="120"/>
      <c r="U65" s="120"/>
    </row>
    <row r="68" spans="1:21" ht="18">
      <c r="A68" s="86"/>
      <c r="B68" s="117" t="s">
        <v>123</v>
      </c>
      <c r="C68" s="86"/>
      <c r="D68" s="86"/>
      <c r="E68" s="86"/>
      <c r="F68" s="86"/>
      <c r="G68" s="86"/>
      <c r="H68" s="86"/>
      <c r="I68" s="86"/>
      <c r="J68" s="310"/>
      <c r="K68" s="310"/>
    </row>
    <row r="69" spans="1:21" ht="10" customHeight="1"/>
    <row r="70" spans="1:21" ht="10" customHeight="1"/>
    <row r="71" spans="1:21" ht="18">
      <c r="A71" s="93"/>
      <c r="B71" s="118" t="s">
        <v>124</v>
      </c>
      <c r="C71" s="93"/>
      <c r="D71" s="93"/>
      <c r="E71" s="93"/>
      <c r="F71" s="93"/>
      <c r="G71" s="93"/>
      <c r="H71" s="93"/>
      <c r="I71" s="311"/>
      <c r="J71" s="311"/>
      <c r="K71" s="311"/>
    </row>
    <row r="73" spans="1:21">
      <c r="B73" s="82" t="str">
        <f>IF(OR(B76="",B81="",F84="",B89="",D92="",D97="",D100="",I100="",G103="",G106="",G114="",G117="",G120=""),'Error txt'!B83,"")</f>
        <v>Error! Please provide description!</v>
      </c>
      <c r="N73" s="151">
        <f>IF(B73="",0,1)</f>
        <v>1</v>
      </c>
    </row>
    <row r="74" spans="1:21">
      <c r="B74" s="94" t="s">
        <v>103</v>
      </c>
    </row>
    <row r="76" spans="1:21">
      <c r="B76" s="238"/>
      <c r="C76" s="238"/>
      <c r="D76" s="238"/>
      <c r="E76" s="238"/>
      <c r="F76" s="238"/>
      <c r="G76" s="238"/>
      <c r="H76" s="238"/>
      <c r="I76" s="238"/>
      <c r="J76" s="238"/>
    </row>
    <row r="77" spans="1:21" ht="10" customHeight="1"/>
    <row r="78" spans="1:21" ht="10" customHeight="1"/>
    <row r="79" spans="1:21">
      <c r="B79" s="100" t="s">
        <v>251</v>
      </c>
    </row>
    <row r="81" spans="2:10">
      <c r="B81" s="238"/>
      <c r="C81" s="238"/>
      <c r="D81" s="238"/>
      <c r="E81" s="238"/>
      <c r="F81" s="238"/>
      <c r="G81" s="238"/>
      <c r="H81" s="238"/>
      <c r="I81" s="238"/>
      <c r="J81" s="238"/>
    </row>
    <row r="82" spans="2:10" ht="10" customHeight="1"/>
    <row r="83" spans="2:10" ht="10" customHeight="1"/>
    <row r="84" spans="2:10">
      <c r="B84" s="94" t="s">
        <v>105</v>
      </c>
      <c r="F84" s="308"/>
      <c r="G84" s="308"/>
      <c r="H84" s="308"/>
    </row>
    <row r="85" spans="2:10" ht="10" customHeight="1"/>
    <row r="86" spans="2:10" ht="10" customHeight="1"/>
    <row r="87" spans="2:10">
      <c r="B87" s="94" t="s">
        <v>122</v>
      </c>
    </row>
    <row r="89" spans="2:10">
      <c r="B89" s="238"/>
      <c r="C89" s="238"/>
      <c r="D89" s="238"/>
      <c r="E89" s="238"/>
      <c r="F89" s="238"/>
      <c r="G89" s="238"/>
      <c r="H89" s="238"/>
      <c r="I89" s="238"/>
      <c r="J89" s="238"/>
    </row>
    <row r="90" spans="2:10" ht="10" customHeight="1"/>
    <row r="91" spans="2:10" ht="10" customHeight="1"/>
    <row r="92" spans="2:10">
      <c r="B92" s="94" t="s">
        <v>106</v>
      </c>
      <c r="D92" s="314"/>
      <c r="E92" s="314"/>
      <c r="F92" s="314"/>
      <c r="G92" s="87"/>
      <c r="H92" s="87"/>
      <c r="I92" s="87"/>
      <c r="J92" s="87"/>
    </row>
    <row r="93" spans="2:10" ht="10" customHeight="1"/>
    <row r="94" spans="2:10" ht="10" customHeight="1"/>
    <row r="95" spans="2:10">
      <c r="B95" s="88" t="s">
        <v>107</v>
      </c>
    </row>
    <row r="97" spans="2:10">
      <c r="B97" s="94" t="s">
        <v>108</v>
      </c>
      <c r="D97" s="238"/>
      <c r="E97" s="238"/>
      <c r="F97" s="238"/>
      <c r="G97" s="238"/>
      <c r="H97" s="238"/>
      <c r="I97" s="238"/>
      <c r="J97" s="238"/>
    </row>
    <row r="98" spans="2:10" ht="10" customHeight="1"/>
    <row r="99" spans="2:10" ht="10" customHeight="1"/>
    <row r="100" spans="2:10">
      <c r="B100" s="94" t="s">
        <v>109</v>
      </c>
      <c r="D100" s="305"/>
      <c r="E100" s="305"/>
      <c r="F100" s="305"/>
      <c r="H100" s="203" t="s">
        <v>110</v>
      </c>
      <c r="I100" s="307" t="s">
        <v>247</v>
      </c>
      <c r="J100" s="307"/>
    </row>
    <row r="101" spans="2:10" ht="10" customHeight="1">
      <c r="B101" s="94"/>
    </row>
    <row r="102" spans="2:10" ht="10" customHeight="1"/>
    <row r="103" spans="2:10">
      <c r="B103" s="94" t="s">
        <v>111</v>
      </c>
      <c r="G103" s="238"/>
      <c r="H103" s="238"/>
      <c r="I103" s="238"/>
      <c r="J103" s="238"/>
    </row>
    <row r="104" spans="2:10" ht="10" customHeight="1">
      <c r="H104" s="87"/>
    </row>
    <row r="105" spans="2:10" ht="10" customHeight="1"/>
    <row r="106" spans="2:10">
      <c r="B106" s="94" t="s">
        <v>112</v>
      </c>
      <c r="G106" s="308"/>
      <c r="H106" s="308"/>
      <c r="I106" s="308"/>
      <c r="J106" s="308"/>
    </row>
    <row r="107" spans="2:10">
      <c r="B107" s="97" t="s">
        <v>113</v>
      </c>
    </row>
    <row r="108" spans="2:10" ht="10" customHeight="1"/>
    <row r="109" spans="2:10">
      <c r="B109" s="84" t="s">
        <v>114</v>
      </c>
      <c r="G109" s="238"/>
      <c r="H109" s="238"/>
      <c r="I109" s="238"/>
      <c r="J109" s="238"/>
    </row>
    <row r="110" spans="2:10" ht="10" customHeight="1"/>
    <row r="111" spans="2:10" ht="10" customHeight="1"/>
    <row r="112" spans="2:10">
      <c r="B112" s="88" t="s">
        <v>115</v>
      </c>
    </row>
    <row r="114" spans="2:14">
      <c r="B114" s="94" t="s">
        <v>116</v>
      </c>
      <c r="F114" s="87"/>
      <c r="G114" s="238"/>
      <c r="H114" s="238"/>
      <c r="I114" s="238"/>
      <c r="J114" s="238"/>
    </row>
    <row r="115" spans="2:14" ht="10" customHeight="1"/>
    <row r="116" spans="2:14" ht="10" customHeight="1"/>
    <row r="117" spans="2:14">
      <c r="B117" s="94" t="s">
        <v>112</v>
      </c>
      <c r="G117" s="308"/>
      <c r="H117" s="308"/>
      <c r="I117" s="308"/>
      <c r="J117" s="308"/>
    </row>
    <row r="118" spans="2:14">
      <c r="B118" s="97" t="s">
        <v>113</v>
      </c>
    </row>
    <row r="119" spans="2:14" ht="10" customHeight="1"/>
    <row r="120" spans="2:14">
      <c r="B120" s="94" t="s">
        <v>117</v>
      </c>
      <c r="G120" s="238"/>
      <c r="H120" s="238"/>
      <c r="I120" s="238"/>
      <c r="J120" s="238"/>
    </row>
    <row r="121" spans="2:14" ht="10" customHeight="1"/>
    <row r="122" spans="2:14" ht="10" customHeight="1"/>
    <row r="123" spans="2:14">
      <c r="B123" s="88" t="s">
        <v>192</v>
      </c>
      <c r="I123" s="91" t="s">
        <v>68</v>
      </c>
    </row>
    <row r="124" spans="2:14">
      <c r="B124" s="38" t="str">
        <f>IF(B125="",'Error txt'!B84,"")</f>
        <v>Error! Please provide description!</v>
      </c>
      <c r="N124" s="151">
        <f>IF(B124="",0,1)</f>
        <v>1</v>
      </c>
    </row>
    <row r="125" spans="2:14" ht="135.75" customHeight="1">
      <c r="B125" s="241"/>
      <c r="C125" s="279"/>
      <c r="D125" s="279"/>
      <c r="E125" s="279"/>
      <c r="F125" s="279"/>
      <c r="G125" s="279"/>
      <c r="H125" s="279"/>
      <c r="I125" s="279"/>
      <c r="J125" s="280"/>
    </row>
    <row r="126" spans="2:14" ht="10" customHeight="1"/>
    <row r="127" spans="2:14" ht="10" customHeight="1"/>
    <row r="128" spans="2:14">
      <c r="B128" s="5" t="s">
        <v>193</v>
      </c>
    </row>
    <row r="129" spans="1:21">
      <c r="F129" s="297" t="s">
        <v>260</v>
      </c>
      <c r="G129" s="297"/>
      <c r="H129" s="170" t="s">
        <v>261</v>
      </c>
    </row>
    <row r="130" spans="1:21" s="92" customFormat="1">
      <c r="C130" s="309" t="s">
        <v>119</v>
      </c>
      <c r="D130" s="309"/>
      <c r="E130" s="309"/>
      <c r="F130" s="299">
        <f>'XIV Total Budget'!E23</f>
        <v>0</v>
      </c>
      <c r="G130" s="299"/>
      <c r="H130" s="171" t="str">
        <f>IF(F130=0,"-",F130/F132)</f>
        <v>-</v>
      </c>
      <c r="M130" s="152"/>
      <c r="N130" s="152"/>
      <c r="O130" s="152"/>
      <c r="P130" s="152"/>
      <c r="Q130" s="120"/>
      <c r="R130" s="120"/>
      <c r="S130" s="120"/>
      <c r="T130" s="120"/>
      <c r="U130" s="120"/>
    </row>
    <row r="131" spans="1:21" s="92" customFormat="1">
      <c r="C131" s="309" t="s">
        <v>120</v>
      </c>
      <c r="D131" s="309"/>
      <c r="E131" s="309"/>
      <c r="F131" s="299">
        <f>'XIV Total Budget'!F23</f>
        <v>0</v>
      </c>
      <c r="G131" s="299"/>
      <c r="H131" s="171" t="str">
        <f>IF(F131=0,"-",F131/F132)</f>
        <v>-</v>
      </c>
      <c r="M131" s="152"/>
      <c r="N131" s="152"/>
      <c r="O131" s="152"/>
      <c r="P131" s="152"/>
      <c r="Q131" s="120"/>
      <c r="R131" s="120"/>
      <c r="S131" s="120"/>
      <c r="T131" s="120"/>
      <c r="U131" s="120"/>
    </row>
    <row r="132" spans="1:21" s="92" customFormat="1">
      <c r="C132" s="315" t="s">
        <v>121</v>
      </c>
      <c r="D132" s="315"/>
      <c r="E132" s="315"/>
      <c r="F132" s="299">
        <f>'XIV Total Budget'!C23</f>
        <v>0</v>
      </c>
      <c r="G132" s="299"/>
      <c r="H132" s="172" t="str">
        <f>IF(SUM(H130:H131)=0,"-",SUM(H130:H131))</f>
        <v>-</v>
      </c>
      <c r="M132" s="152"/>
      <c r="N132" s="152"/>
      <c r="O132" s="152"/>
      <c r="P132" s="152"/>
      <c r="Q132" s="120"/>
      <c r="R132" s="120"/>
      <c r="S132" s="120"/>
      <c r="T132" s="120"/>
      <c r="U132" s="120"/>
    </row>
    <row r="133" spans="1:21" ht="10" customHeight="1"/>
    <row r="134" spans="1:21" ht="10" customHeight="1"/>
    <row r="135" spans="1:21" ht="18">
      <c r="A135" s="93"/>
      <c r="B135" s="118" t="s">
        <v>195</v>
      </c>
      <c r="C135" s="93"/>
      <c r="D135" s="93"/>
      <c r="E135" s="93"/>
      <c r="F135" s="93"/>
      <c r="G135" s="93"/>
      <c r="H135" s="93"/>
      <c r="I135" s="311"/>
      <c r="J135" s="311"/>
      <c r="K135" s="311"/>
    </row>
    <row r="137" spans="1:21">
      <c r="B137" s="38" t="str">
        <f>IF(AND(B140&lt;&gt;"",OR(B145="",F148="",B153="",D156="",D161="",D164="",I164="",G167="",G170="",G178="",G181="",G184="")),'Error txt'!$B$85,"")</f>
        <v/>
      </c>
      <c r="N137" s="151">
        <f>IF(B137="",0,1)</f>
        <v>0</v>
      </c>
    </row>
    <row r="138" spans="1:21">
      <c r="B138" s="94" t="s">
        <v>103</v>
      </c>
    </row>
    <row r="140" spans="1:21">
      <c r="B140" s="238"/>
      <c r="C140" s="238"/>
      <c r="D140" s="238"/>
      <c r="E140" s="238"/>
      <c r="F140" s="238"/>
      <c r="G140" s="238"/>
      <c r="H140" s="238"/>
      <c r="I140" s="238"/>
      <c r="J140" s="238"/>
    </row>
    <row r="141" spans="1:21" ht="10" customHeight="1"/>
    <row r="142" spans="1:21" ht="10" customHeight="1"/>
    <row r="143" spans="1:21">
      <c r="B143" s="100" t="s">
        <v>251</v>
      </c>
    </row>
    <row r="145" spans="2:10">
      <c r="B145" s="238"/>
      <c r="C145" s="238"/>
      <c r="D145" s="238"/>
      <c r="E145" s="238"/>
      <c r="F145" s="238"/>
      <c r="G145" s="238"/>
      <c r="H145" s="238"/>
      <c r="I145" s="238"/>
      <c r="J145" s="238"/>
    </row>
    <row r="146" spans="2:10" ht="10" customHeight="1"/>
    <row r="147" spans="2:10" ht="10" customHeight="1"/>
    <row r="148" spans="2:10">
      <c r="B148" s="94" t="s">
        <v>105</v>
      </c>
      <c r="F148" s="308"/>
      <c r="G148" s="308"/>
      <c r="H148" s="308"/>
    </row>
    <row r="149" spans="2:10" ht="10" customHeight="1"/>
    <row r="150" spans="2:10" ht="10" customHeight="1"/>
    <row r="151" spans="2:10">
      <c r="B151" s="94" t="s">
        <v>122</v>
      </c>
    </row>
    <row r="153" spans="2:10">
      <c r="B153" s="238"/>
      <c r="C153" s="238"/>
      <c r="D153" s="238"/>
      <c r="E153" s="238"/>
      <c r="F153" s="238"/>
      <c r="G153" s="238"/>
      <c r="H153" s="238"/>
      <c r="I153" s="238"/>
      <c r="J153" s="238"/>
    </row>
    <row r="154" spans="2:10" ht="10" customHeight="1"/>
    <row r="155" spans="2:10" ht="10" customHeight="1"/>
    <row r="156" spans="2:10">
      <c r="B156" s="94" t="s">
        <v>106</v>
      </c>
      <c r="D156" s="306"/>
      <c r="E156" s="306"/>
      <c r="F156" s="306"/>
      <c r="G156" s="87"/>
      <c r="H156" s="87"/>
      <c r="I156" s="87"/>
      <c r="J156" s="87"/>
    </row>
    <row r="157" spans="2:10" ht="10" customHeight="1"/>
    <row r="158" spans="2:10" ht="10" customHeight="1"/>
    <row r="159" spans="2:10">
      <c r="B159" s="88" t="s">
        <v>107</v>
      </c>
    </row>
    <row r="161" spans="2:10">
      <c r="B161" s="94" t="s">
        <v>108</v>
      </c>
      <c r="D161" s="238"/>
      <c r="E161" s="238"/>
      <c r="F161" s="238"/>
      <c r="G161" s="238"/>
      <c r="H161" s="238"/>
      <c r="I161" s="238"/>
      <c r="J161" s="238"/>
    </row>
    <row r="162" spans="2:10" ht="10" customHeight="1"/>
    <row r="163" spans="2:10" ht="10" customHeight="1"/>
    <row r="164" spans="2:10">
      <c r="B164" s="94" t="s">
        <v>109</v>
      </c>
      <c r="D164" s="305"/>
      <c r="E164" s="305"/>
      <c r="F164" s="305"/>
      <c r="H164" s="203" t="s">
        <v>110</v>
      </c>
      <c r="I164" s="307" t="s">
        <v>247</v>
      </c>
      <c r="J164" s="307"/>
    </row>
    <row r="165" spans="2:10" ht="10" customHeight="1"/>
    <row r="166" spans="2:10" ht="10" customHeight="1"/>
    <row r="167" spans="2:10">
      <c r="B167" s="94" t="s">
        <v>111</v>
      </c>
      <c r="G167" s="238"/>
      <c r="H167" s="238"/>
      <c r="I167" s="238"/>
      <c r="J167" s="238"/>
    </row>
    <row r="168" spans="2:10" ht="10" customHeight="1">
      <c r="H168" s="87"/>
    </row>
    <row r="169" spans="2:10" ht="10" customHeight="1"/>
    <row r="170" spans="2:10">
      <c r="B170" s="94" t="s">
        <v>112</v>
      </c>
      <c r="G170" s="308"/>
      <c r="H170" s="308"/>
      <c r="I170" s="308"/>
      <c r="J170" s="308"/>
    </row>
    <row r="171" spans="2:10">
      <c r="B171" s="97" t="s">
        <v>113</v>
      </c>
    </row>
    <row r="172" spans="2:10" ht="10" customHeight="1"/>
    <row r="173" spans="2:10">
      <c r="B173" s="94" t="s">
        <v>114</v>
      </c>
      <c r="G173" s="238"/>
      <c r="H173" s="238"/>
      <c r="I173" s="238"/>
      <c r="J173" s="238"/>
    </row>
    <row r="174" spans="2:10" ht="10" customHeight="1"/>
    <row r="175" spans="2:10" ht="10" customHeight="1"/>
    <row r="176" spans="2:10">
      <c r="B176" s="88" t="s">
        <v>115</v>
      </c>
    </row>
    <row r="178" spans="2:14">
      <c r="B178" s="94" t="s">
        <v>116</v>
      </c>
      <c r="F178" s="87"/>
      <c r="G178" s="238"/>
      <c r="H178" s="238"/>
      <c r="I178" s="238"/>
      <c r="J178" s="238"/>
    </row>
    <row r="179" spans="2:14" ht="10" customHeight="1"/>
    <row r="180" spans="2:14" ht="10" customHeight="1"/>
    <row r="181" spans="2:14">
      <c r="B181" s="94" t="s">
        <v>112</v>
      </c>
      <c r="G181" s="308"/>
      <c r="H181" s="308"/>
      <c r="I181" s="308"/>
      <c r="J181" s="308"/>
    </row>
    <row r="182" spans="2:14">
      <c r="B182" s="97" t="s">
        <v>113</v>
      </c>
    </row>
    <row r="184" spans="2:14">
      <c r="B184" s="94" t="s">
        <v>117</v>
      </c>
      <c r="G184" s="238"/>
      <c r="H184" s="238"/>
      <c r="I184" s="238"/>
      <c r="J184" s="238"/>
    </row>
    <row r="185" spans="2:14" ht="10" customHeight="1"/>
    <row r="186" spans="2:14" ht="10" customHeight="1"/>
    <row r="187" spans="2:14">
      <c r="B187" s="88" t="s">
        <v>192</v>
      </c>
      <c r="I187" s="91" t="s">
        <v>68</v>
      </c>
    </row>
    <row r="188" spans="2:14">
      <c r="B188" s="34" t="str">
        <f>IF(AND(B140&lt;&gt;"",B189=""),'Error txt'!$B$86,"")</f>
        <v/>
      </c>
      <c r="N188" s="151">
        <f>IF(B188="",0,1)</f>
        <v>0</v>
      </c>
    </row>
    <row r="189" spans="2:14" ht="135.75" customHeight="1">
      <c r="B189" s="241"/>
      <c r="C189" s="279"/>
      <c r="D189" s="279"/>
      <c r="E189" s="279"/>
      <c r="F189" s="279"/>
      <c r="G189" s="279"/>
      <c r="H189" s="279"/>
      <c r="I189" s="279"/>
      <c r="J189" s="280"/>
    </row>
    <row r="190" spans="2:14" ht="10" customHeight="1"/>
    <row r="191" spans="2:14" ht="10" customHeight="1"/>
    <row r="192" spans="2:14">
      <c r="B192" s="5" t="s">
        <v>193</v>
      </c>
    </row>
    <row r="193" spans="1:21">
      <c r="F193" s="297" t="s">
        <v>260</v>
      </c>
      <c r="G193" s="297"/>
      <c r="H193" s="170" t="s">
        <v>261</v>
      </c>
    </row>
    <row r="194" spans="1:21" s="92" customFormat="1">
      <c r="C194" s="298" t="s">
        <v>119</v>
      </c>
      <c r="D194" s="298"/>
      <c r="E194" s="298"/>
      <c r="F194" s="299">
        <f>'XIV Total Budget'!E24</f>
        <v>0</v>
      </c>
      <c r="G194" s="299"/>
      <c r="H194" s="171" t="str">
        <f>IF(F194=0,"-",F194/F196)</f>
        <v>-</v>
      </c>
      <c r="M194" s="152"/>
      <c r="N194" s="152"/>
      <c r="O194" s="152"/>
      <c r="P194" s="152"/>
      <c r="Q194" s="120"/>
      <c r="R194" s="120"/>
      <c r="S194" s="120"/>
      <c r="T194" s="120"/>
      <c r="U194" s="120"/>
    </row>
    <row r="195" spans="1:21" s="92" customFormat="1">
      <c r="C195" s="298" t="s">
        <v>120</v>
      </c>
      <c r="D195" s="298"/>
      <c r="E195" s="298"/>
      <c r="F195" s="299">
        <f>'XIV Total Budget'!F24</f>
        <v>0</v>
      </c>
      <c r="G195" s="299"/>
      <c r="H195" s="171" t="str">
        <f>IF(F195=0,"-",F195/F196)</f>
        <v>-</v>
      </c>
      <c r="M195" s="152"/>
      <c r="N195" s="152"/>
      <c r="O195" s="152"/>
      <c r="P195" s="152"/>
      <c r="Q195" s="120"/>
      <c r="R195" s="120"/>
      <c r="S195" s="120"/>
      <c r="T195" s="120"/>
      <c r="U195" s="120"/>
    </row>
    <row r="196" spans="1:21" s="92" customFormat="1">
      <c r="C196" s="300" t="s">
        <v>121</v>
      </c>
      <c r="D196" s="300"/>
      <c r="E196" s="300"/>
      <c r="F196" s="299">
        <f>'XIV Total Budget'!C24</f>
        <v>0</v>
      </c>
      <c r="G196" s="299"/>
      <c r="H196" s="172" t="str">
        <f>IF(SUM(H194:H195)=0,"-",SUM(H194:H195))</f>
        <v>-</v>
      </c>
      <c r="M196" s="152"/>
      <c r="N196" s="152"/>
      <c r="O196" s="152"/>
      <c r="P196" s="152"/>
      <c r="Q196" s="120"/>
      <c r="R196" s="120"/>
      <c r="S196" s="120"/>
      <c r="T196" s="120"/>
      <c r="U196" s="120"/>
    </row>
    <row r="197" spans="1:21" ht="10" customHeight="1"/>
    <row r="198" spans="1:21" ht="10" customHeight="1"/>
    <row r="199" spans="1:21" ht="18">
      <c r="A199" s="93"/>
      <c r="B199" s="118" t="s">
        <v>196</v>
      </c>
      <c r="C199" s="93"/>
      <c r="D199" s="93"/>
      <c r="E199" s="93"/>
      <c r="F199" s="93"/>
      <c r="G199" s="93"/>
      <c r="H199" s="93"/>
      <c r="I199" s="311"/>
      <c r="J199" s="311"/>
      <c r="K199" s="311"/>
    </row>
    <row r="201" spans="1:21">
      <c r="B201" s="38" t="str">
        <f>IF(AND(B204&lt;&gt;"",OR(B209="",F212="",B217="",D220="",D225="",D228="",I228="",G231="",G234="",G242="",G245="",G248="")),'Error txt'!$B$85,"")</f>
        <v/>
      </c>
      <c r="N201" s="151">
        <f>IF(B201="",0,1)</f>
        <v>0</v>
      </c>
    </row>
    <row r="202" spans="1:21">
      <c r="B202" s="94" t="s">
        <v>103</v>
      </c>
    </row>
    <row r="204" spans="1:21">
      <c r="B204" s="238"/>
      <c r="C204" s="238"/>
      <c r="D204" s="238"/>
      <c r="E204" s="238"/>
      <c r="F204" s="238"/>
      <c r="G204" s="238"/>
      <c r="H204" s="238"/>
      <c r="I204" s="238"/>
      <c r="J204" s="238"/>
    </row>
    <row r="205" spans="1:21" ht="10" customHeight="1"/>
    <row r="206" spans="1:21" ht="10" customHeight="1"/>
    <row r="207" spans="1:21">
      <c r="B207" s="100" t="s">
        <v>251</v>
      </c>
    </row>
    <row r="209" spans="2:10">
      <c r="B209" s="238"/>
      <c r="C209" s="238"/>
      <c r="D209" s="238"/>
      <c r="E209" s="238"/>
      <c r="F209" s="238"/>
      <c r="G209" s="238"/>
      <c r="H209" s="238"/>
      <c r="I209" s="238"/>
      <c r="J209" s="238"/>
    </row>
    <row r="210" spans="2:10" ht="10" customHeight="1"/>
    <row r="211" spans="2:10" ht="10" customHeight="1"/>
    <row r="212" spans="2:10">
      <c r="B212" s="94" t="s">
        <v>105</v>
      </c>
      <c r="F212" s="308"/>
      <c r="G212" s="308"/>
      <c r="H212" s="308"/>
    </row>
    <row r="213" spans="2:10" ht="10" customHeight="1"/>
    <row r="214" spans="2:10" ht="10" customHeight="1"/>
    <row r="215" spans="2:10">
      <c r="B215" s="94" t="s">
        <v>122</v>
      </c>
    </row>
    <row r="217" spans="2:10">
      <c r="B217" s="238"/>
      <c r="C217" s="238"/>
      <c r="D217" s="238"/>
      <c r="E217" s="238"/>
      <c r="F217" s="238"/>
      <c r="G217" s="238"/>
      <c r="H217" s="238"/>
      <c r="I217" s="238"/>
      <c r="J217" s="238"/>
    </row>
    <row r="218" spans="2:10" ht="10" customHeight="1"/>
    <row r="219" spans="2:10" ht="10" customHeight="1"/>
    <row r="220" spans="2:10">
      <c r="B220" s="94" t="s">
        <v>106</v>
      </c>
      <c r="D220" s="306"/>
      <c r="E220" s="306"/>
      <c r="F220" s="306"/>
      <c r="G220" s="87"/>
      <c r="H220" s="87"/>
      <c r="I220" s="87"/>
      <c r="J220" s="87"/>
    </row>
    <row r="221" spans="2:10" ht="10" customHeight="1"/>
    <row r="222" spans="2:10" ht="10" customHeight="1"/>
    <row r="223" spans="2:10">
      <c r="B223" s="88" t="s">
        <v>107</v>
      </c>
    </row>
    <row r="225" spans="2:10">
      <c r="B225" s="94" t="s">
        <v>108</v>
      </c>
      <c r="D225" s="238"/>
      <c r="E225" s="238"/>
      <c r="F225" s="238"/>
      <c r="G225" s="238"/>
      <c r="H225" s="238"/>
      <c r="I225" s="238"/>
      <c r="J225" s="238"/>
    </row>
    <row r="226" spans="2:10" ht="10" customHeight="1"/>
    <row r="227" spans="2:10" ht="10" customHeight="1"/>
    <row r="228" spans="2:10">
      <c r="B228" s="94" t="s">
        <v>109</v>
      </c>
      <c r="D228" s="305"/>
      <c r="E228" s="305"/>
      <c r="F228" s="305"/>
      <c r="H228" s="203" t="s">
        <v>110</v>
      </c>
      <c r="I228" s="307" t="s">
        <v>247</v>
      </c>
      <c r="J228" s="307"/>
    </row>
    <row r="229" spans="2:10" ht="10" customHeight="1"/>
    <row r="230" spans="2:10" ht="10" customHeight="1"/>
    <row r="231" spans="2:10">
      <c r="B231" s="94" t="s">
        <v>111</v>
      </c>
      <c r="G231" s="238"/>
      <c r="H231" s="238"/>
      <c r="I231" s="238"/>
      <c r="J231" s="238"/>
    </row>
    <row r="232" spans="2:10" ht="10" customHeight="1">
      <c r="H232" s="87"/>
    </row>
    <row r="233" spans="2:10" ht="10" customHeight="1"/>
    <row r="234" spans="2:10">
      <c r="B234" s="94" t="s">
        <v>112</v>
      </c>
      <c r="G234" s="308"/>
      <c r="H234" s="308"/>
      <c r="I234" s="308"/>
      <c r="J234" s="308"/>
    </row>
    <row r="235" spans="2:10">
      <c r="B235" s="97" t="s">
        <v>113</v>
      </c>
    </row>
    <row r="236" spans="2:10" ht="10" customHeight="1"/>
    <row r="237" spans="2:10">
      <c r="B237" s="94" t="s">
        <v>114</v>
      </c>
      <c r="G237" s="238"/>
      <c r="H237" s="238"/>
      <c r="I237" s="238"/>
      <c r="J237" s="238"/>
    </row>
    <row r="238" spans="2:10" ht="10" customHeight="1"/>
    <row r="239" spans="2:10" ht="10" customHeight="1"/>
    <row r="240" spans="2:10">
      <c r="B240" s="88" t="s">
        <v>115</v>
      </c>
    </row>
    <row r="242" spans="2:14">
      <c r="B242" s="94" t="s">
        <v>116</v>
      </c>
      <c r="F242" s="87"/>
      <c r="G242" s="238"/>
      <c r="H242" s="238"/>
      <c r="I242" s="238"/>
      <c r="J242" s="238"/>
    </row>
    <row r="243" spans="2:14" ht="10" customHeight="1"/>
    <row r="244" spans="2:14" ht="10" customHeight="1"/>
    <row r="245" spans="2:14">
      <c r="B245" s="94" t="s">
        <v>112</v>
      </c>
      <c r="G245" s="308"/>
      <c r="H245" s="308"/>
      <c r="I245" s="308"/>
      <c r="J245" s="308"/>
    </row>
    <row r="246" spans="2:14">
      <c r="B246" s="97" t="s">
        <v>113</v>
      </c>
    </row>
    <row r="248" spans="2:14">
      <c r="B248" s="94" t="s">
        <v>117</v>
      </c>
      <c r="G248" s="238"/>
      <c r="H248" s="238"/>
      <c r="I248" s="238"/>
      <c r="J248" s="238"/>
    </row>
    <row r="249" spans="2:14" ht="10" customHeight="1"/>
    <row r="250" spans="2:14" ht="10" customHeight="1"/>
    <row r="251" spans="2:14">
      <c r="B251" s="88" t="s">
        <v>192</v>
      </c>
      <c r="I251" s="91" t="s">
        <v>68</v>
      </c>
    </row>
    <row r="252" spans="2:14">
      <c r="B252" s="34" t="str">
        <f>IF(AND(B204&lt;&gt;"",B253=""),'Error txt'!$B$86,"")</f>
        <v/>
      </c>
      <c r="N252" s="151">
        <f>IF(B252="",0,1)</f>
        <v>0</v>
      </c>
    </row>
    <row r="253" spans="2:14" ht="135.75" customHeight="1">
      <c r="B253" s="241"/>
      <c r="C253" s="279"/>
      <c r="D253" s="279"/>
      <c r="E253" s="279"/>
      <c r="F253" s="279"/>
      <c r="G253" s="279"/>
      <c r="H253" s="279"/>
      <c r="I253" s="279"/>
      <c r="J253" s="280"/>
    </row>
    <row r="254" spans="2:14" ht="10" customHeight="1"/>
    <row r="255" spans="2:14" ht="10" customHeight="1"/>
    <row r="256" spans="2:14">
      <c r="B256" s="5" t="s">
        <v>193</v>
      </c>
    </row>
    <row r="257" spans="1:21">
      <c r="F257" s="297" t="s">
        <v>260</v>
      </c>
      <c r="G257" s="297"/>
      <c r="H257" s="170" t="s">
        <v>261</v>
      </c>
    </row>
    <row r="258" spans="1:21" s="92" customFormat="1">
      <c r="C258" s="298" t="s">
        <v>119</v>
      </c>
      <c r="D258" s="298"/>
      <c r="E258" s="298"/>
      <c r="F258" s="299">
        <f>'XIV Total Budget'!E25</f>
        <v>0</v>
      </c>
      <c r="G258" s="299"/>
      <c r="H258" s="171" t="str">
        <f>IF(F258=0,"-",F258/F260)</f>
        <v>-</v>
      </c>
      <c r="M258" s="152"/>
      <c r="N258" s="152"/>
      <c r="O258" s="152"/>
      <c r="P258" s="152"/>
      <c r="Q258" s="120"/>
      <c r="R258" s="120"/>
      <c r="S258" s="120"/>
      <c r="T258" s="120"/>
      <c r="U258" s="120"/>
    </row>
    <row r="259" spans="1:21" s="92" customFormat="1">
      <c r="C259" s="298" t="s">
        <v>120</v>
      </c>
      <c r="D259" s="298"/>
      <c r="E259" s="298"/>
      <c r="F259" s="299">
        <f>'XIV Total Budget'!F25</f>
        <v>0</v>
      </c>
      <c r="G259" s="299"/>
      <c r="H259" s="171" t="str">
        <f>IF(F259=0,"-",F259/F260)</f>
        <v>-</v>
      </c>
      <c r="M259" s="152"/>
      <c r="N259" s="152"/>
      <c r="O259" s="152"/>
      <c r="P259" s="152"/>
      <c r="Q259" s="120"/>
      <c r="R259" s="120"/>
      <c r="S259" s="120"/>
      <c r="T259" s="120"/>
      <c r="U259" s="120"/>
    </row>
    <row r="260" spans="1:21" s="92" customFormat="1">
      <c r="C260" s="300" t="s">
        <v>121</v>
      </c>
      <c r="D260" s="300"/>
      <c r="E260" s="300"/>
      <c r="F260" s="299">
        <f>'XIV Total Budget'!C25</f>
        <v>0</v>
      </c>
      <c r="G260" s="299"/>
      <c r="H260" s="172" t="str">
        <f>IF(SUM(H258:H259)=0,"-",SUM(H258:H259))</f>
        <v>-</v>
      </c>
      <c r="M260" s="152"/>
      <c r="N260" s="152"/>
      <c r="O260" s="152"/>
      <c r="P260" s="152"/>
      <c r="Q260" s="120"/>
      <c r="R260" s="120"/>
      <c r="S260" s="120"/>
      <c r="T260" s="120"/>
      <c r="U260" s="120"/>
    </row>
    <row r="261" spans="1:21" ht="10" customHeight="1"/>
    <row r="262" spans="1:21" ht="10" customHeight="1"/>
    <row r="263" spans="1:21" ht="18">
      <c r="A263" s="93"/>
      <c r="B263" s="118" t="s">
        <v>197</v>
      </c>
      <c r="C263" s="93"/>
      <c r="D263" s="93"/>
      <c r="E263" s="93"/>
      <c r="F263" s="93"/>
      <c r="G263" s="93"/>
      <c r="H263" s="93"/>
      <c r="I263" s="311"/>
      <c r="J263" s="311"/>
      <c r="K263" s="311"/>
    </row>
    <row r="265" spans="1:21">
      <c r="B265" s="38" t="str">
        <f>IF(AND(B268&lt;&gt;"",OR(B273="",F276="",B281="",D284="",D289="",D292="",I292="",G295="",G298="",G306="",G309="",G312="")),'Error txt'!$B$85,"")</f>
        <v/>
      </c>
      <c r="N265" s="151">
        <f>IF(B265="",0,1)</f>
        <v>0</v>
      </c>
    </row>
    <row r="266" spans="1:21">
      <c r="B266" s="94" t="s">
        <v>103</v>
      </c>
    </row>
    <row r="268" spans="1:21">
      <c r="B268" s="301"/>
      <c r="C268" s="301"/>
      <c r="D268" s="301"/>
      <c r="E268" s="301"/>
      <c r="F268" s="301"/>
      <c r="G268" s="301"/>
      <c r="H268" s="301"/>
      <c r="I268" s="301"/>
      <c r="J268" s="301"/>
    </row>
    <row r="269" spans="1:21" ht="10" customHeight="1"/>
    <row r="270" spans="1:21" ht="10" customHeight="1"/>
    <row r="271" spans="1:21">
      <c r="B271" s="100" t="s">
        <v>251</v>
      </c>
    </row>
    <row r="273" spans="2:10">
      <c r="B273" s="301"/>
      <c r="C273" s="301"/>
      <c r="D273" s="301"/>
      <c r="E273" s="301"/>
      <c r="F273" s="301"/>
      <c r="G273" s="301"/>
      <c r="H273" s="301"/>
      <c r="I273" s="301"/>
      <c r="J273" s="301"/>
    </row>
    <row r="274" spans="2:10" ht="10" customHeight="1"/>
    <row r="275" spans="2:10" ht="10" customHeight="1"/>
    <row r="276" spans="2:10">
      <c r="B276" s="94" t="s">
        <v>105</v>
      </c>
      <c r="F276" s="301"/>
      <c r="G276" s="301"/>
      <c r="H276" s="301"/>
    </row>
    <row r="277" spans="2:10" ht="10" customHeight="1"/>
    <row r="278" spans="2:10" ht="10" customHeight="1"/>
    <row r="279" spans="2:10">
      <c r="B279" s="94" t="s">
        <v>122</v>
      </c>
    </row>
    <row r="281" spans="2:10">
      <c r="B281" s="301"/>
      <c r="C281" s="301"/>
      <c r="D281" s="301"/>
      <c r="E281" s="301"/>
      <c r="F281" s="301"/>
      <c r="G281" s="301"/>
      <c r="H281" s="301"/>
      <c r="I281" s="301"/>
      <c r="J281" s="301"/>
    </row>
    <row r="282" spans="2:10" ht="10" customHeight="1"/>
    <row r="283" spans="2:10" ht="10" customHeight="1"/>
    <row r="284" spans="2:10">
      <c r="B284" s="94" t="s">
        <v>106</v>
      </c>
      <c r="D284" s="306"/>
      <c r="E284" s="306"/>
      <c r="F284" s="306"/>
      <c r="G284" s="87"/>
      <c r="H284" s="87"/>
      <c r="I284" s="87"/>
      <c r="J284" s="87"/>
    </row>
    <row r="285" spans="2:10" ht="10" customHeight="1"/>
    <row r="286" spans="2:10" ht="10" customHeight="1"/>
    <row r="287" spans="2:10">
      <c r="B287" s="88" t="s">
        <v>107</v>
      </c>
    </row>
    <row r="289" spans="2:10">
      <c r="B289" s="94" t="s">
        <v>108</v>
      </c>
      <c r="D289" s="301"/>
      <c r="E289" s="301"/>
      <c r="F289" s="301"/>
      <c r="G289" s="301"/>
      <c r="H289" s="301"/>
      <c r="I289" s="301"/>
      <c r="J289" s="301"/>
    </row>
    <row r="290" spans="2:10" ht="10" customHeight="1"/>
    <row r="291" spans="2:10" ht="10" customHeight="1"/>
    <row r="292" spans="2:10">
      <c r="B292" s="94" t="s">
        <v>109</v>
      </c>
      <c r="D292" s="305"/>
      <c r="E292" s="305"/>
      <c r="F292" s="305"/>
      <c r="H292" s="94" t="s">
        <v>110</v>
      </c>
      <c r="I292" s="305"/>
      <c r="J292" s="305"/>
    </row>
    <row r="293" spans="2:10" ht="10" customHeight="1"/>
    <row r="294" spans="2:10" ht="10" customHeight="1"/>
    <row r="295" spans="2:10">
      <c r="B295" s="94" t="s">
        <v>111</v>
      </c>
      <c r="G295" s="301"/>
      <c r="H295" s="301"/>
      <c r="I295" s="301"/>
      <c r="J295" s="301"/>
    </row>
    <row r="296" spans="2:10" ht="10" customHeight="1">
      <c r="H296" s="87"/>
    </row>
    <row r="297" spans="2:10" ht="10" customHeight="1"/>
    <row r="298" spans="2:10">
      <c r="B298" s="94" t="s">
        <v>112</v>
      </c>
      <c r="G298" s="301"/>
      <c r="H298" s="301"/>
      <c r="I298" s="301"/>
      <c r="J298" s="301"/>
    </row>
    <row r="299" spans="2:10">
      <c r="B299" s="97" t="s">
        <v>113</v>
      </c>
    </row>
    <row r="300" spans="2:10" ht="10" customHeight="1"/>
    <row r="301" spans="2:10">
      <c r="B301" s="94" t="s">
        <v>114</v>
      </c>
      <c r="G301" s="301"/>
      <c r="H301" s="301"/>
      <c r="I301" s="301"/>
      <c r="J301" s="301"/>
    </row>
    <row r="302" spans="2:10" ht="10" customHeight="1"/>
    <row r="303" spans="2:10" ht="10" customHeight="1"/>
    <row r="304" spans="2:10">
      <c r="B304" s="88" t="s">
        <v>115</v>
      </c>
    </row>
    <row r="306" spans="2:14">
      <c r="B306" s="94" t="s">
        <v>116</v>
      </c>
      <c r="F306" s="87"/>
      <c r="G306" s="301"/>
      <c r="H306" s="301"/>
      <c r="I306" s="301"/>
      <c r="J306" s="301"/>
    </row>
    <row r="307" spans="2:14" ht="10" customHeight="1"/>
    <row r="308" spans="2:14" ht="10" customHeight="1"/>
    <row r="309" spans="2:14">
      <c r="B309" s="94" t="s">
        <v>112</v>
      </c>
      <c r="G309" s="301"/>
      <c r="H309" s="301"/>
      <c r="I309" s="301"/>
      <c r="J309" s="301"/>
    </row>
    <row r="310" spans="2:14">
      <c r="B310" s="97" t="s">
        <v>113</v>
      </c>
    </row>
    <row r="312" spans="2:14">
      <c r="B312" s="94" t="s">
        <v>117</v>
      </c>
      <c r="G312" s="301"/>
      <c r="H312" s="301"/>
      <c r="I312" s="301"/>
      <c r="J312" s="301"/>
    </row>
    <row r="313" spans="2:14" ht="10" customHeight="1"/>
    <row r="314" spans="2:14" ht="10" customHeight="1"/>
    <row r="315" spans="2:14">
      <c r="B315" s="88" t="s">
        <v>192</v>
      </c>
      <c r="I315" s="91" t="s">
        <v>68</v>
      </c>
    </row>
    <row r="316" spans="2:14">
      <c r="B316" s="34" t="str">
        <f>IF(AND(B268&lt;&gt;"",B317=""),'Error txt'!$B$86,"")</f>
        <v/>
      </c>
      <c r="N316" s="151">
        <f>IF(B316="",0,1)</f>
        <v>0</v>
      </c>
    </row>
    <row r="317" spans="2:14" ht="135.75" customHeight="1">
      <c r="B317" s="302"/>
      <c r="C317" s="303"/>
      <c r="D317" s="303"/>
      <c r="E317" s="303"/>
      <c r="F317" s="303"/>
      <c r="G317" s="303"/>
      <c r="H317" s="303"/>
      <c r="I317" s="303"/>
      <c r="J317" s="304"/>
    </row>
    <row r="318" spans="2:14" ht="10" customHeight="1"/>
    <row r="319" spans="2:14" ht="10" customHeight="1"/>
    <row r="320" spans="2:14">
      <c r="B320" s="5" t="s">
        <v>193</v>
      </c>
    </row>
    <row r="321" spans="1:21">
      <c r="F321" s="297" t="s">
        <v>260</v>
      </c>
      <c r="G321" s="297"/>
      <c r="H321" s="170" t="s">
        <v>261</v>
      </c>
    </row>
    <row r="322" spans="1:21" s="92" customFormat="1">
      <c r="C322" s="298" t="s">
        <v>119</v>
      </c>
      <c r="D322" s="298"/>
      <c r="E322" s="298"/>
      <c r="F322" s="299">
        <f>'XIV Total Budget'!E26</f>
        <v>0</v>
      </c>
      <c r="G322" s="299"/>
      <c r="H322" s="171" t="str">
        <f>IF(F322=0,"-",F322/F324)</f>
        <v>-</v>
      </c>
      <c r="M322" s="152"/>
      <c r="N322" s="152"/>
      <c r="O322" s="152"/>
      <c r="P322" s="152"/>
      <c r="Q322" s="120"/>
      <c r="R322" s="120"/>
      <c r="S322" s="120"/>
      <c r="T322" s="120"/>
      <c r="U322" s="120"/>
    </row>
    <row r="323" spans="1:21" s="92" customFormat="1">
      <c r="C323" s="298" t="s">
        <v>120</v>
      </c>
      <c r="D323" s="298"/>
      <c r="E323" s="298"/>
      <c r="F323" s="299">
        <f>'XIV Total Budget'!F26</f>
        <v>0</v>
      </c>
      <c r="G323" s="299"/>
      <c r="H323" s="171" t="str">
        <f>IF(F323=0,"-",F323/F324)</f>
        <v>-</v>
      </c>
      <c r="M323" s="152"/>
      <c r="N323" s="152"/>
      <c r="O323" s="152"/>
      <c r="P323" s="152"/>
      <c r="Q323" s="120"/>
      <c r="R323" s="120"/>
      <c r="S323" s="120"/>
      <c r="T323" s="120"/>
      <c r="U323" s="120"/>
    </row>
    <row r="324" spans="1:21" s="92" customFormat="1">
      <c r="C324" s="300" t="s">
        <v>121</v>
      </c>
      <c r="D324" s="300"/>
      <c r="E324" s="300"/>
      <c r="F324" s="299">
        <f>'XIV Total Budget'!C26</f>
        <v>0</v>
      </c>
      <c r="G324" s="299"/>
      <c r="H324" s="172" t="str">
        <f>IF(SUM(H322:H323)=0,"-",SUM(H322:H323))</f>
        <v>-</v>
      </c>
      <c r="M324" s="152"/>
      <c r="N324" s="152"/>
      <c r="O324" s="152"/>
      <c r="P324" s="152"/>
      <c r="Q324" s="120"/>
      <c r="R324" s="120"/>
      <c r="S324" s="120"/>
      <c r="T324" s="120"/>
      <c r="U324" s="120"/>
    </row>
    <row r="325" spans="1:21" ht="10" customHeight="1"/>
    <row r="326" spans="1:21" ht="10" customHeight="1"/>
    <row r="327" spans="1:21" ht="18">
      <c r="A327" s="93"/>
      <c r="B327" s="118" t="s">
        <v>198</v>
      </c>
      <c r="C327" s="93"/>
      <c r="D327" s="93"/>
      <c r="E327" s="93"/>
      <c r="F327" s="93"/>
      <c r="G327" s="93"/>
      <c r="H327" s="93"/>
      <c r="I327" s="311"/>
      <c r="J327" s="311"/>
      <c r="K327" s="311"/>
    </row>
    <row r="329" spans="1:21">
      <c r="B329" s="38" t="str">
        <f>IF(AND(B332&lt;&gt;"",OR(B337="",F340="",B345="",D348="",D353="",D356="",I356="",G359="",G362="",G370="",G373="",G376="")),'Error txt'!$B$85,"")</f>
        <v/>
      </c>
      <c r="N329" s="151">
        <f>IF(B329="",0,1)</f>
        <v>0</v>
      </c>
    </row>
    <row r="330" spans="1:21">
      <c r="B330" s="94" t="s">
        <v>103</v>
      </c>
    </row>
    <row r="332" spans="1:21">
      <c r="B332" s="301"/>
      <c r="C332" s="301"/>
      <c r="D332" s="301"/>
      <c r="E332" s="301"/>
      <c r="F332" s="301"/>
      <c r="G332" s="301"/>
      <c r="H332" s="301"/>
      <c r="I332" s="301"/>
      <c r="J332" s="301"/>
    </row>
    <row r="333" spans="1:21" ht="10" customHeight="1"/>
    <row r="334" spans="1:21" ht="10" customHeight="1"/>
    <row r="335" spans="1:21">
      <c r="B335" s="100" t="s">
        <v>251</v>
      </c>
    </row>
    <row r="337" spans="2:10">
      <c r="B337" s="301"/>
      <c r="C337" s="301"/>
      <c r="D337" s="301"/>
      <c r="E337" s="301"/>
      <c r="F337" s="301"/>
      <c r="G337" s="301"/>
      <c r="H337" s="301"/>
      <c r="I337" s="301"/>
      <c r="J337" s="301"/>
    </row>
    <row r="338" spans="2:10" ht="10" customHeight="1"/>
    <row r="339" spans="2:10" ht="10" customHeight="1"/>
    <row r="340" spans="2:10">
      <c r="B340" s="94" t="s">
        <v>105</v>
      </c>
      <c r="F340" s="301"/>
      <c r="G340" s="301"/>
      <c r="H340" s="301"/>
    </row>
    <row r="341" spans="2:10" ht="10" customHeight="1"/>
    <row r="342" spans="2:10" ht="10" customHeight="1"/>
    <row r="343" spans="2:10">
      <c r="B343" s="94" t="s">
        <v>122</v>
      </c>
    </row>
    <row r="345" spans="2:10">
      <c r="B345" s="301"/>
      <c r="C345" s="301"/>
      <c r="D345" s="301"/>
      <c r="E345" s="301"/>
      <c r="F345" s="301"/>
      <c r="G345" s="301"/>
      <c r="H345" s="301"/>
      <c r="I345" s="301"/>
      <c r="J345" s="301"/>
    </row>
    <row r="346" spans="2:10" ht="10" customHeight="1"/>
    <row r="347" spans="2:10" ht="10" customHeight="1"/>
    <row r="348" spans="2:10">
      <c r="B348" s="94" t="s">
        <v>106</v>
      </c>
      <c r="D348" s="306"/>
      <c r="E348" s="306"/>
      <c r="F348" s="306"/>
      <c r="G348" s="87"/>
      <c r="H348" s="87"/>
      <c r="I348" s="87"/>
      <c r="J348" s="87"/>
    </row>
    <row r="349" spans="2:10" ht="10" customHeight="1"/>
    <row r="350" spans="2:10" ht="10" customHeight="1"/>
    <row r="351" spans="2:10">
      <c r="B351" s="88" t="s">
        <v>107</v>
      </c>
    </row>
    <row r="353" spans="2:10">
      <c r="B353" s="94" t="s">
        <v>108</v>
      </c>
      <c r="D353" s="301"/>
      <c r="E353" s="301"/>
      <c r="F353" s="301"/>
      <c r="G353" s="301"/>
      <c r="H353" s="301"/>
      <c r="I353" s="301"/>
      <c r="J353" s="301"/>
    </row>
    <row r="354" spans="2:10" ht="10" customHeight="1"/>
    <row r="355" spans="2:10" ht="10" customHeight="1"/>
    <row r="356" spans="2:10">
      <c r="B356" s="94" t="s">
        <v>109</v>
      </c>
      <c r="D356" s="305"/>
      <c r="E356" s="305"/>
      <c r="F356" s="305"/>
      <c r="H356" s="94" t="s">
        <v>110</v>
      </c>
      <c r="I356" s="305"/>
      <c r="J356" s="305"/>
    </row>
    <row r="357" spans="2:10" ht="10" customHeight="1"/>
    <row r="358" spans="2:10" ht="10" customHeight="1"/>
    <row r="359" spans="2:10">
      <c r="B359" s="94" t="s">
        <v>111</v>
      </c>
      <c r="G359" s="301"/>
      <c r="H359" s="301"/>
      <c r="I359" s="301"/>
      <c r="J359" s="301"/>
    </row>
    <row r="360" spans="2:10" ht="10" customHeight="1">
      <c r="H360" s="87"/>
    </row>
    <row r="361" spans="2:10" ht="10" customHeight="1"/>
    <row r="362" spans="2:10">
      <c r="B362" s="94" t="s">
        <v>112</v>
      </c>
      <c r="G362" s="301"/>
      <c r="H362" s="301"/>
      <c r="I362" s="301"/>
      <c r="J362" s="301"/>
    </row>
    <row r="363" spans="2:10">
      <c r="B363" s="97" t="s">
        <v>113</v>
      </c>
    </row>
    <row r="364" spans="2:10" ht="10" customHeight="1"/>
    <row r="365" spans="2:10">
      <c r="B365" s="94" t="s">
        <v>114</v>
      </c>
      <c r="G365" s="301"/>
      <c r="H365" s="301"/>
      <c r="I365" s="301"/>
      <c r="J365" s="301"/>
    </row>
    <row r="366" spans="2:10" ht="10" customHeight="1"/>
    <row r="367" spans="2:10" ht="10" customHeight="1"/>
    <row r="368" spans="2:10">
      <c r="B368" s="88" t="s">
        <v>115</v>
      </c>
    </row>
    <row r="370" spans="2:14">
      <c r="B370" s="94" t="s">
        <v>116</v>
      </c>
      <c r="F370" s="87"/>
      <c r="G370" s="301"/>
      <c r="H370" s="301"/>
      <c r="I370" s="301"/>
      <c r="J370" s="301"/>
    </row>
    <row r="371" spans="2:14" ht="10" customHeight="1"/>
    <row r="372" spans="2:14" ht="10" customHeight="1"/>
    <row r="373" spans="2:14">
      <c r="B373" s="94" t="s">
        <v>112</v>
      </c>
      <c r="G373" s="301"/>
      <c r="H373" s="301"/>
      <c r="I373" s="301"/>
      <c r="J373" s="301"/>
    </row>
    <row r="374" spans="2:14">
      <c r="B374" s="97" t="s">
        <v>113</v>
      </c>
    </row>
    <row r="376" spans="2:14">
      <c r="B376" s="94" t="s">
        <v>117</v>
      </c>
      <c r="G376" s="301"/>
      <c r="H376" s="301"/>
      <c r="I376" s="301"/>
      <c r="J376" s="301"/>
    </row>
    <row r="377" spans="2:14" ht="10" customHeight="1"/>
    <row r="378" spans="2:14" ht="10" customHeight="1"/>
    <row r="379" spans="2:14">
      <c r="B379" s="88" t="s">
        <v>192</v>
      </c>
      <c r="I379" s="91" t="s">
        <v>68</v>
      </c>
    </row>
    <row r="380" spans="2:14">
      <c r="B380" s="34" t="str">
        <f>IF(AND(B332&lt;&gt;"",B381=""),'Error txt'!$B$86,"")</f>
        <v/>
      </c>
      <c r="N380" s="151">
        <f>IF(B380="",0,1)</f>
        <v>0</v>
      </c>
    </row>
    <row r="381" spans="2:14" ht="135.75" customHeight="1">
      <c r="B381" s="302"/>
      <c r="C381" s="303"/>
      <c r="D381" s="303"/>
      <c r="E381" s="303"/>
      <c r="F381" s="303"/>
      <c r="G381" s="303"/>
      <c r="H381" s="303"/>
      <c r="I381" s="303"/>
      <c r="J381" s="304"/>
    </row>
    <row r="382" spans="2:14" ht="10" customHeight="1"/>
    <row r="383" spans="2:14" ht="10" customHeight="1"/>
    <row r="384" spans="2:14">
      <c r="B384" s="5" t="s">
        <v>193</v>
      </c>
    </row>
    <row r="385" spans="1:21">
      <c r="F385" s="297" t="s">
        <v>260</v>
      </c>
      <c r="G385" s="297"/>
      <c r="H385" s="170" t="s">
        <v>261</v>
      </c>
    </row>
    <row r="386" spans="1:21" s="92" customFormat="1">
      <c r="C386" s="298" t="s">
        <v>119</v>
      </c>
      <c r="D386" s="298"/>
      <c r="E386" s="298"/>
      <c r="F386" s="299">
        <f>'XIV Total Budget'!E27</f>
        <v>0</v>
      </c>
      <c r="G386" s="299"/>
      <c r="H386" s="171" t="str">
        <f>IF(F386=0,"-",F386/F388)</f>
        <v>-</v>
      </c>
      <c r="M386" s="152"/>
      <c r="N386" s="152"/>
      <c r="O386" s="152"/>
      <c r="P386" s="152"/>
      <c r="Q386" s="120"/>
      <c r="R386" s="120"/>
      <c r="S386" s="120"/>
      <c r="T386" s="120"/>
      <c r="U386" s="120"/>
    </row>
    <row r="387" spans="1:21" s="92" customFormat="1">
      <c r="C387" s="298" t="s">
        <v>120</v>
      </c>
      <c r="D387" s="298"/>
      <c r="E387" s="298"/>
      <c r="F387" s="299">
        <f>'XIV Total Budget'!F27</f>
        <v>0</v>
      </c>
      <c r="G387" s="299"/>
      <c r="H387" s="171" t="str">
        <f>IF(F387=0,"-",F387/F388)</f>
        <v>-</v>
      </c>
      <c r="M387" s="152"/>
      <c r="N387" s="152"/>
      <c r="O387" s="152"/>
      <c r="P387" s="152"/>
      <c r="Q387" s="120"/>
      <c r="R387" s="120"/>
      <c r="S387" s="120"/>
      <c r="T387" s="120"/>
      <c r="U387" s="120"/>
    </row>
    <row r="388" spans="1:21" s="92" customFormat="1">
      <c r="C388" s="300" t="s">
        <v>121</v>
      </c>
      <c r="D388" s="300"/>
      <c r="E388" s="300"/>
      <c r="F388" s="299">
        <f>'XIV Total Budget'!C27</f>
        <v>0</v>
      </c>
      <c r="G388" s="299"/>
      <c r="H388" s="172" t="str">
        <f>IF(SUM(H386:H387)=0,"-",SUM(H386:H387))</f>
        <v>-</v>
      </c>
      <c r="M388" s="152"/>
      <c r="N388" s="152"/>
      <c r="O388" s="152"/>
      <c r="P388" s="152"/>
      <c r="Q388" s="120"/>
      <c r="R388" s="120"/>
      <c r="S388" s="120"/>
      <c r="T388" s="120"/>
      <c r="U388" s="120"/>
    </row>
    <row r="389" spans="1:21" ht="10" customHeight="1"/>
    <row r="390" spans="1:21" ht="10" customHeight="1"/>
    <row r="391" spans="1:21" ht="18">
      <c r="A391" s="93"/>
      <c r="B391" s="118" t="s">
        <v>199</v>
      </c>
      <c r="C391" s="93"/>
      <c r="D391" s="93"/>
      <c r="E391" s="93"/>
      <c r="F391" s="93"/>
      <c r="G391" s="93"/>
      <c r="H391" s="93"/>
      <c r="I391" s="311"/>
      <c r="J391" s="311"/>
      <c r="K391" s="311"/>
    </row>
    <row r="393" spans="1:21">
      <c r="B393" s="38" t="str">
        <f>IF(AND(B396&lt;&gt;"",OR(B401="",F404="",B409="",D412="",D417="",D420="",I420="",G423="",G426="",G434="",G437="",G440="")),'Error txt'!$B$85,"")</f>
        <v/>
      </c>
      <c r="N393" s="151">
        <f>IF(B393="",0,1)</f>
        <v>0</v>
      </c>
    </row>
    <row r="394" spans="1:21">
      <c r="B394" s="94" t="s">
        <v>103</v>
      </c>
    </row>
    <row r="396" spans="1:21">
      <c r="B396" s="301"/>
      <c r="C396" s="301"/>
      <c r="D396" s="301"/>
      <c r="E396" s="301"/>
      <c r="F396" s="301"/>
      <c r="G396" s="301"/>
      <c r="H396" s="301"/>
      <c r="I396" s="301"/>
      <c r="J396" s="301"/>
    </row>
    <row r="397" spans="1:21" ht="10" customHeight="1"/>
    <row r="398" spans="1:21" ht="10" customHeight="1"/>
    <row r="399" spans="1:21">
      <c r="B399" s="100" t="s">
        <v>251</v>
      </c>
    </row>
    <row r="401" spans="2:10">
      <c r="B401" s="301"/>
      <c r="C401" s="301"/>
      <c r="D401" s="301"/>
      <c r="E401" s="301"/>
      <c r="F401" s="301"/>
      <c r="G401" s="301"/>
      <c r="H401" s="301"/>
      <c r="I401" s="301"/>
      <c r="J401" s="301"/>
    </row>
    <row r="402" spans="2:10" ht="10" customHeight="1"/>
    <row r="403" spans="2:10" ht="10" customHeight="1"/>
    <row r="404" spans="2:10">
      <c r="B404" s="94" t="s">
        <v>105</v>
      </c>
      <c r="F404" s="301"/>
      <c r="G404" s="301"/>
      <c r="H404" s="301"/>
    </row>
    <row r="405" spans="2:10" ht="10" customHeight="1"/>
    <row r="406" spans="2:10" ht="10" customHeight="1"/>
    <row r="407" spans="2:10">
      <c r="B407" s="94" t="s">
        <v>122</v>
      </c>
    </row>
    <row r="409" spans="2:10">
      <c r="B409" s="301"/>
      <c r="C409" s="301"/>
      <c r="D409" s="301"/>
      <c r="E409" s="301"/>
      <c r="F409" s="301"/>
      <c r="G409" s="301"/>
      <c r="H409" s="301"/>
      <c r="I409" s="301"/>
      <c r="J409" s="301"/>
    </row>
    <row r="410" spans="2:10" ht="10" customHeight="1"/>
    <row r="411" spans="2:10" ht="10" customHeight="1"/>
    <row r="412" spans="2:10">
      <c r="B412" s="94" t="s">
        <v>106</v>
      </c>
      <c r="D412" s="306"/>
      <c r="E412" s="306"/>
      <c r="F412" s="306"/>
      <c r="G412" s="87"/>
      <c r="H412" s="87"/>
      <c r="I412" s="87"/>
      <c r="J412" s="87"/>
    </row>
    <row r="413" spans="2:10" ht="10" customHeight="1"/>
    <row r="414" spans="2:10" ht="10" customHeight="1"/>
    <row r="415" spans="2:10">
      <c r="B415" s="88" t="s">
        <v>107</v>
      </c>
    </row>
    <row r="417" spans="2:10">
      <c r="B417" s="94" t="s">
        <v>108</v>
      </c>
      <c r="D417" s="301"/>
      <c r="E417" s="301"/>
      <c r="F417" s="301"/>
      <c r="G417" s="301"/>
      <c r="H417" s="301"/>
      <c r="I417" s="301"/>
      <c r="J417" s="301"/>
    </row>
    <row r="418" spans="2:10" ht="10" customHeight="1"/>
    <row r="419" spans="2:10" ht="10" customHeight="1"/>
    <row r="420" spans="2:10">
      <c r="B420" s="94" t="s">
        <v>109</v>
      </c>
      <c r="D420" s="305"/>
      <c r="E420" s="305"/>
      <c r="F420" s="305"/>
      <c r="H420" s="94" t="s">
        <v>110</v>
      </c>
      <c r="I420" s="305"/>
      <c r="J420" s="305"/>
    </row>
    <row r="421" spans="2:10" ht="10" customHeight="1"/>
    <row r="422" spans="2:10" ht="10" customHeight="1"/>
    <row r="423" spans="2:10">
      <c r="B423" s="94" t="s">
        <v>111</v>
      </c>
      <c r="G423" s="301"/>
      <c r="H423" s="301"/>
      <c r="I423" s="301"/>
      <c r="J423" s="301"/>
    </row>
    <row r="424" spans="2:10" ht="10" customHeight="1">
      <c r="H424" s="87"/>
    </row>
    <row r="425" spans="2:10" ht="10" customHeight="1"/>
    <row r="426" spans="2:10">
      <c r="B426" s="94" t="s">
        <v>112</v>
      </c>
      <c r="G426" s="301"/>
      <c r="H426" s="301"/>
      <c r="I426" s="301"/>
      <c r="J426" s="301"/>
    </row>
    <row r="427" spans="2:10">
      <c r="B427" s="97" t="s">
        <v>113</v>
      </c>
    </row>
    <row r="428" spans="2:10" ht="10" customHeight="1"/>
    <row r="429" spans="2:10">
      <c r="B429" s="94" t="s">
        <v>114</v>
      </c>
      <c r="G429" s="301"/>
      <c r="H429" s="301"/>
      <c r="I429" s="301"/>
      <c r="J429" s="301"/>
    </row>
    <row r="430" spans="2:10" ht="10" customHeight="1"/>
    <row r="431" spans="2:10" ht="10" customHeight="1"/>
    <row r="432" spans="2:10">
      <c r="B432" s="88" t="s">
        <v>115</v>
      </c>
    </row>
    <row r="434" spans="2:14">
      <c r="B434" s="94" t="s">
        <v>116</v>
      </c>
      <c r="F434" s="87"/>
      <c r="G434" s="301"/>
      <c r="H434" s="301"/>
      <c r="I434" s="301"/>
      <c r="J434" s="301"/>
    </row>
    <row r="435" spans="2:14" ht="10" customHeight="1"/>
    <row r="436" spans="2:14" ht="10" customHeight="1"/>
    <row r="437" spans="2:14">
      <c r="B437" s="94" t="s">
        <v>112</v>
      </c>
      <c r="G437" s="301"/>
      <c r="H437" s="301"/>
      <c r="I437" s="301"/>
      <c r="J437" s="301"/>
    </row>
    <row r="438" spans="2:14">
      <c r="B438" s="97" t="s">
        <v>113</v>
      </c>
    </row>
    <row r="440" spans="2:14">
      <c r="B440" s="94" t="s">
        <v>117</v>
      </c>
      <c r="G440" s="301"/>
      <c r="H440" s="301"/>
      <c r="I440" s="301"/>
      <c r="J440" s="301"/>
    </row>
    <row r="441" spans="2:14" ht="10" customHeight="1"/>
    <row r="442" spans="2:14" ht="10" customHeight="1"/>
    <row r="443" spans="2:14">
      <c r="B443" s="88" t="s">
        <v>192</v>
      </c>
      <c r="I443" s="91" t="s">
        <v>68</v>
      </c>
    </row>
    <row r="444" spans="2:14">
      <c r="B444" s="34" t="str">
        <f>IF(AND(B396&lt;&gt;"",B445=""),'Error txt'!$B$86,"")</f>
        <v/>
      </c>
      <c r="N444" s="151">
        <f>IF(B444="",0,1)</f>
        <v>0</v>
      </c>
    </row>
    <row r="445" spans="2:14" ht="135.75" customHeight="1">
      <c r="B445" s="302"/>
      <c r="C445" s="303"/>
      <c r="D445" s="303"/>
      <c r="E445" s="303"/>
      <c r="F445" s="303"/>
      <c r="G445" s="303"/>
      <c r="H445" s="303"/>
      <c r="I445" s="303"/>
      <c r="J445" s="304"/>
    </row>
    <row r="446" spans="2:14" ht="10" customHeight="1"/>
    <row r="447" spans="2:14" ht="10" customHeight="1"/>
    <row r="448" spans="2:14">
      <c r="B448" s="5" t="s">
        <v>193</v>
      </c>
    </row>
    <row r="449" spans="1:21">
      <c r="F449" s="297" t="s">
        <v>260</v>
      </c>
      <c r="G449" s="297"/>
      <c r="H449" s="170" t="s">
        <v>261</v>
      </c>
    </row>
    <row r="450" spans="1:21" s="92" customFormat="1">
      <c r="C450" s="298" t="s">
        <v>119</v>
      </c>
      <c r="D450" s="298"/>
      <c r="E450" s="298"/>
      <c r="F450" s="299">
        <f>'XIV Total Budget'!E28</f>
        <v>0</v>
      </c>
      <c r="G450" s="299"/>
      <c r="H450" s="171" t="str">
        <f>IF(F450=0,"-",F450/F452)</f>
        <v>-</v>
      </c>
      <c r="M450" s="152"/>
      <c r="N450" s="152"/>
      <c r="O450" s="152"/>
      <c r="P450" s="152"/>
      <c r="Q450" s="120"/>
      <c r="R450" s="120"/>
      <c r="S450" s="120"/>
      <c r="T450" s="120"/>
      <c r="U450" s="120"/>
    </row>
    <row r="451" spans="1:21" s="92" customFormat="1">
      <c r="C451" s="298" t="s">
        <v>120</v>
      </c>
      <c r="D451" s="298"/>
      <c r="E451" s="298"/>
      <c r="F451" s="299">
        <f>'XIV Total Budget'!F28</f>
        <v>0</v>
      </c>
      <c r="G451" s="299"/>
      <c r="H451" s="171" t="str">
        <f>IF(F451=0,"-",F451/F452)</f>
        <v>-</v>
      </c>
      <c r="M451" s="152"/>
      <c r="N451" s="152"/>
      <c r="O451" s="152"/>
      <c r="P451" s="152"/>
      <c r="Q451" s="120"/>
      <c r="R451" s="120"/>
      <c r="S451" s="120"/>
      <c r="T451" s="120"/>
      <c r="U451" s="120"/>
    </row>
    <row r="452" spans="1:21" s="92" customFormat="1">
      <c r="C452" s="300" t="s">
        <v>121</v>
      </c>
      <c r="D452" s="300"/>
      <c r="E452" s="300"/>
      <c r="F452" s="299">
        <f>'XIV Total Budget'!C28</f>
        <v>0</v>
      </c>
      <c r="G452" s="299"/>
      <c r="H452" s="172" t="str">
        <f>IF(SUM(H450:H451)=0,"-",SUM(H450:H451))</f>
        <v>-</v>
      </c>
      <c r="M452" s="152"/>
      <c r="N452" s="152"/>
      <c r="O452" s="152"/>
      <c r="P452" s="152"/>
      <c r="Q452" s="120"/>
      <c r="R452" s="120"/>
      <c r="S452" s="120"/>
      <c r="T452" s="120"/>
      <c r="U452" s="120"/>
    </row>
    <row r="453" spans="1:21" ht="10" customHeight="1"/>
    <row r="454" spans="1:21" ht="10" customHeight="1"/>
    <row r="455" spans="1:21" ht="18" hidden="1">
      <c r="A455" s="93"/>
      <c r="B455" s="118" t="s">
        <v>200</v>
      </c>
      <c r="C455" s="93"/>
      <c r="D455" s="93"/>
      <c r="E455" s="93"/>
      <c r="F455" s="93"/>
      <c r="G455" s="93"/>
      <c r="H455" s="93"/>
      <c r="I455" s="311"/>
      <c r="J455" s="311"/>
      <c r="K455" s="311"/>
    </row>
    <row r="456" spans="1:21" hidden="1"/>
    <row r="457" spans="1:21" hidden="1">
      <c r="B457" s="38" t="str">
        <f>IF(AND(B460&lt;&gt;"",OR(B465="",F468="",B473="",D476="",D481="",D484="",I484="",G487="",G490="",G498="",G501="",G504="")),'Error txt'!$B$85,"")</f>
        <v/>
      </c>
      <c r="N457" s="151">
        <f>IF(B457="",0,1)</f>
        <v>0</v>
      </c>
    </row>
    <row r="458" spans="1:21" hidden="1">
      <c r="B458" s="94" t="s">
        <v>103</v>
      </c>
    </row>
    <row r="459" spans="1:21" hidden="1"/>
    <row r="460" spans="1:21" hidden="1">
      <c r="B460" s="301"/>
      <c r="C460" s="301"/>
      <c r="D460" s="301"/>
      <c r="E460" s="301"/>
      <c r="F460" s="301"/>
      <c r="G460" s="301"/>
      <c r="H460" s="301"/>
      <c r="I460" s="301"/>
      <c r="J460" s="301"/>
    </row>
    <row r="461" spans="1:21" ht="10" hidden="1" customHeight="1"/>
    <row r="462" spans="1:21" ht="10" hidden="1" customHeight="1"/>
    <row r="463" spans="1:21" hidden="1">
      <c r="B463" s="100" t="s">
        <v>251</v>
      </c>
    </row>
    <row r="464" spans="1:21" hidden="1"/>
    <row r="465" spans="2:10" hidden="1">
      <c r="B465" s="301"/>
      <c r="C465" s="301"/>
      <c r="D465" s="301"/>
      <c r="E465" s="301"/>
      <c r="F465" s="301"/>
      <c r="G465" s="301"/>
      <c r="H465" s="301"/>
      <c r="I465" s="301"/>
      <c r="J465" s="301"/>
    </row>
    <row r="466" spans="2:10" ht="10" hidden="1" customHeight="1"/>
    <row r="467" spans="2:10" ht="10" hidden="1" customHeight="1"/>
    <row r="468" spans="2:10" hidden="1">
      <c r="B468" s="94" t="s">
        <v>105</v>
      </c>
      <c r="F468" s="301"/>
      <c r="G468" s="301"/>
      <c r="H468" s="301"/>
    </row>
    <row r="469" spans="2:10" ht="10" hidden="1" customHeight="1"/>
    <row r="470" spans="2:10" ht="10" hidden="1" customHeight="1"/>
    <row r="471" spans="2:10" hidden="1">
      <c r="B471" s="94" t="s">
        <v>122</v>
      </c>
    </row>
    <row r="472" spans="2:10" hidden="1"/>
    <row r="473" spans="2:10" hidden="1">
      <c r="B473" s="301"/>
      <c r="C473" s="301"/>
      <c r="D473" s="301"/>
      <c r="E473" s="301"/>
      <c r="F473" s="301"/>
      <c r="G473" s="301"/>
      <c r="H473" s="301"/>
      <c r="I473" s="301"/>
      <c r="J473" s="301"/>
    </row>
    <row r="474" spans="2:10" ht="10" hidden="1" customHeight="1"/>
    <row r="475" spans="2:10" ht="10" hidden="1" customHeight="1"/>
    <row r="476" spans="2:10" hidden="1">
      <c r="B476" s="94" t="s">
        <v>106</v>
      </c>
      <c r="D476" s="306"/>
      <c r="E476" s="306"/>
      <c r="F476" s="306"/>
      <c r="G476" s="87"/>
      <c r="H476" s="87"/>
      <c r="I476" s="87"/>
      <c r="J476" s="87"/>
    </row>
    <row r="477" spans="2:10" ht="10" hidden="1" customHeight="1"/>
    <row r="478" spans="2:10" ht="10" hidden="1" customHeight="1"/>
    <row r="479" spans="2:10" hidden="1">
      <c r="B479" s="88" t="s">
        <v>107</v>
      </c>
    </row>
    <row r="480" spans="2:10" hidden="1"/>
    <row r="481" spans="2:10" hidden="1">
      <c r="B481" s="94" t="s">
        <v>108</v>
      </c>
      <c r="D481" s="301"/>
      <c r="E481" s="301"/>
      <c r="F481" s="301"/>
      <c r="G481" s="301"/>
      <c r="H481" s="301"/>
      <c r="I481" s="301"/>
      <c r="J481" s="301"/>
    </row>
    <row r="482" spans="2:10" ht="10" hidden="1" customHeight="1"/>
    <row r="483" spans="2:10" ht="10" hidden="1" customHeight="1"/>
    <row r="484" spans="2:10" hidden="1">
      <c r="B484" s="94" t="s">
        <v>109</v>
      </c>
      <c r="D484" s="305"/>
      <c r="E484" s="305"/>
      <c r="F484" s="305"/>
      <c r="H484" s="94" t="s">
        <v>110</v>
      </c>
      <c r="I484" s="305"/>
      <c r="J484" s="305"/>
    </row>
    <row r="485" spans="2:10" ht="10" hidden="1" customHeight="1"/>
    <row r="486" spans="2:10" ht="10" hidden="1" customHeight="1"/>
    <row r="487" spans="2:10" hidden="1">
      <c r="B487" s="94" t="s">
        <v>111</v>
      </c>
      <c r="G487" s="301"/>
      <c r="H487" s="301"/>
      <c r="I487" s="301"/>
      <c r="J487" s="301"/>
    </row>
    <row r="488" spans="2:10" ht="10" hidden="1" customHeight="1">
      <c r="H488" s="87"/>
    </row>
    <row r="489" spans="2:10" ht="10" hidden="1" customHeight="1"/>
    <row r="490" spans="2:10" hidden="1">
      <c r="B490" s="94" t="s">
        <v>112</v>
      </c>
      <c r="G490" s="301"/>
      <c r="H490" s="301"/>
      <c r="I490" s="301"/>
      <c r="J490" s="301"/>
    </row>
    <row r="491" spans="2:10" hidden="1">
      <c r="B491" s="97" t="s">
        <v>113</v>
      </c>
    </row>
    <row r="492" spans="2:10" ht="10" hidden="1" customHeight="1"/>
    <row r="493" spans="2:10" hidden="1">
      <c r="B493" s="94" t="s">
        <v>114</v>
      </c>
      <c r="G493" s="301"/>
      <c r="H493" s="301"/>
      <c r="I493" s="301"/>
      <c r="J493" s="301"/>
    </row>
    <row r="494" spans="2:10" ht="10" hidden="1" customHeight="1"/>
    <row r="495" spans="2:10" ht="10" hidden="1" customHeight="1"/>
    <row r="496" spans="2:10" hidden="1">
      <c r="B496" s="88" t="s">
        <v>115</v>
      </c>
    </row>
    <row r="497" spans="2:14" hidden="1"/>
    <row r="498" spans="2:14" hidden="1">
      <c r="B498" s="94" t="s">
        <v>116</v>
      </c>
      <c r="F498" s="87"/>
      <c r="G498" s="301"/>
      <c r="H498" s="301"/>
      <c r="I498" s="301"/>
      <c r="J498" s="301"/>
    </row>
    <row r="499" spans="2:14" ht="10" hidden="1" customHeight="1"/>
    <row r="500" spans="2:14" ht="10" hidden="1" customHeight="1"/>
    <row r="501" spans="2:14" hidden="1">
      <c r="B501" s="94" t="s">
        <v>112</v>
      </c>
      <c r="G501" s="301"/>
      <c r="H501" s="301"/>
      <c r="I501" s="301"/>
      <c r="J501" s="301"/>
    </row>
    <row r="502" spans="2:14" hidden="1">
      <c r="B502" s="97" t="s">
        <v>113</v>
      </c>
    </row>
    <row r="503" spans="2:14" hidden="1"/>
    <row r="504" spans="2:14" hidden="1">
      <c r="B504" s="94" t="s">
        <v>117</v>
      </c>
      <c r="G504" s="301"/>
      <c r="H504" s="301"/>
      <c r="I504" s="301"/>
      <c r="J504" s="301"/>
    </row>
    <row r="505" spans="2:14" ht="10" hidden="1" customHeight="1"/>
    <row r="506" spans="2:14" ht="10" hidden="1" customHeight="1"/>
    <row r="507" spans="2:14" hidden="1">
      <c r="B507" s="88" t="s">
        <v>192</v>
      </c>
      <c r="I507" s="91" t="s">
        <v>68</v>
      </c>
    </row>
    <row r="508" spans="2:14" hidden="1">
      <c r="B508" s="34" t="str">
        <f>IF(AND(B460&lt;&gt;"",B509=""),'Error txt'!$B$86,"")</f>
        <v/>
      </c>
      <c r="N508" s="151">
        <f>IF(B508="",0,1)</f>
        <v>0</v>
      </c>
    </row>
    <row r="509" spans="2:14" ht="135.75" hidden="1" customHeight="1">
      <c r="B509" s="302"/>
      <c r="C509" s="303"/>
      <c r="D509" s="303"/>
      <c r="E509" s="303"/>
      <c r="F509" s="303"/>
      <c r="G509" s="303"/>
      <c r="H509" s="303"/>
      <c r="I509" s="303"/>
      <c r="J509" s="304"/>
    </row>
    <row r="510" spans="2:14" ht="10" hidden="1" customHeight="1"/>
    <row r="511" spans="2:14" ht="10" hidden="1" customHeight="1"/>
    <row r="512" spans="2:14" hidden="1">
      <c r="B512" s="5" t="s">
        <v>193</v>
      </c>
    </row>
    <row r="513" spans="1:21" hidden="1">
      <c r="F513" s="297" t="s">
        <v>260</v>
      </c>
      <c r="G513" s="297"/>
      <c r="H513" s="170" t="s">
        <v>261</v>
      </c>
    </row>
    <row r="514" spans="1:21" s="92" customFormat="1" hidden="1">
      <c r="C514" s="298" t="s">
        <v>119</v>
      </c>
      <c r="D514" s="298"/>
      <c r="E514" s="298"/>
      <c r="F514" s="299">
        <f>'XIV Total Budget'!E29</f>
        <v>0</v>
      </c>
      <c r="G514" s="299"/>
      <c r="H514" s="171" t="str">
        <f>IF(F514=0,"-",F514/F516)</f>
        <v>-</v>
      </c>
      <c r="M514" s="152"/>
      <c r="N514" s="152"/>
      <c r="O514" s="152"/>
      <c r="P514" s="152"/>
      <c r="Q514" s="120"/>
      <c r="R514" s="120"/>
      <c r="S514" s="120"/>
      <c r="T514" s="120"/>
      <c r="U514" s="120"/>
    </row>
    <row r="515" spans="1:21" s="92" customFormat="1" hidden="1">
      <c r="C515" s="298" t="s">
        <v>120</v>
      </c>
      <c r="D515" s="298"/>
      <c r="E515" s="298"/>
      <c r="F515" s="299">
        <f>'XIV Total Budget'!F29</f>
        <v>0</v>
      </c>
      <c r="G515" s="299"/>
      <c r="H515" s="171" t="str">
        <f>IF(F515=0,"-",F515/F516)</f>
        <v>-</v>
      </c>
      <c r="M515" s="152"/>
      <c r="N515" s="152"/>
      <c r="O515" s="152"/>
      <c r="P515" s="152"/>
      <c r="Q515" s="120"/>
      <c r="R515" s="120"/>
      <c r="S515" s="120"/>
      <c r="T515" s="120"/>
      <c r="U515" s="120"/>
    </row>
    <row r="516" spans="1:21" s="92" customFormat="1" hidden="1">
      <c r="C516" s="300" t="s">
        <v>121</v>
      </c>
      <c r="D516" s="300"/>
      <c r="E516" s="300"/>
      <c r="F516" s="299">
        <f>'XIV Total Budget'!C29</f>
        <v>0</v>
      </c>
      <c r="G516" s="299"/>
      <c r="H516" s="172" t="str">
        <f>IF(SUM(H514:H515)=0,"-",SUM(H514:H515))</f>
        <v>-</v>
      </c>
      <c r="M516" s="152"/>
      <c r="N516" s="152"/>
      <c r="O516" s="152"/>
      <c r="P516" s="152"/>
      <c r="Q516" s="120"/>
      <c r="R516" s="120"/>
      <c r="S516" s="120"/>
      <c r="T516" s="120"/>
      <c r="U516" s="120"/>
    </row>
    <row r="517" spans="1:21" ht="10" hidden="1" customHeight="1"/>
    <row r="518" spans="1:21" ht="10" hidden="1" customHeight="1"/>
    <row r="519" spans="1:21" ht="18" hidden="1">
      <c r="A519" s="93"/>
      <c r="B519" s="118" t="s">
        <v>201</v>
      </c>
      <c r="C519" s="93"/>
      <c r="D519" s="93"/>
      <c r="E519" s="93"/>
      <c r="F519" s="93"/>
      <c r="G519" s="93"/>
      <c r="H519" s="93"/>
      <c r="I519" s="311"/>
      <c r="J519" s="311"/>
      <c r="K519" s="311"/>
    </row>
    <row r="520" spans="1:21" hidden="1"/>
    <row r="521" spans="1:21" hidden="1">
      <c r="B521" s="38" t="str">
        <f>IF(AND(B524&lt;&gt;"",OR(B529="",F532="",B537="",D540="",D545="",D548="",I548="",G551="",G554="",G562="",G565="",G568="")),'Error txt'!$B$85,"")</f>
        <v/>
      </c>
      <c r="N521" s="151">
        <f>IF(B521="",0,1)</f>
        <v>0</v>
      </c>
    </row>
    <row r="522" spans="1:21" hidden="1">
      <c r="B522" s="94" t="s">
        <v>103</v>
      </c>
    </row>
    <row r="523" spans="1:21" hidden="1"/>
    <row r="524" spans="1:21" hidden="1">
      <c r="B524" s="301"/>
      <c r="C524" s="301"/>
      <c r="D524" s="301"/>
      <c r="E524" s="301"/>
      <c r="F524" s="301"/>
      <c r="G524" s="301"/>
      <c r="H524" s="301"/>
      <c r="I524" s="301"/>
      <c r="J524" s="301"/>
    </row>
    <row r="525" spans="1:21" ht="10" hidden="1" customHeight="1"/>
    <row r="526" spans="1:21" ht="10" hidden="1" customHeight="1"/>
    <row r="527" spans="1:21" hidden="1">
      <c r="B527" s="100" t="s">
        <v>251</v>
      </c>
    </row>
    <row r="528" spans="1:21" hidden="1"/>
    <row r="529" spans="2:10" hidden="1">
      <c r="B529" s="301"/>
      <c r="C529" s="301"/>
      <c r="D529" s="301"/>
      <c r="E529" s="301"/>
      <c r="F529" s="301"/>
      <c r="G529" s="301"/>
      <c r="H529" s="301"/>
      <c r="I529" s="301"/>
      <c r="J529" s="301"/>
    </row>
    <row r="530" spans="2:10" ht="10" hidden="1" customHeight="1"/>
    <row r="531" spans="2:10" ht="10" hidden="1" customHeight="1"/>
    <row r="532" spans="2:10" hidden="1">
      <c r="B532" s="94" t="s">
        <v>105</v>
      </c>
      <c r="F532" s="301"/>
      <c r="G532" s="301"/>
      <c r="H532" s="301"/>
    </row>
    <row r="533" spans="2:10" ht="10" hidden="1" customHeight="1"/>
    <row r="534" spans="2:10" ht="10" hidden="1" customHeight="1"/>
    <row r="535" spans="2:10" hidden="1">
      <c r="B535" s="94" t="s">
        <v>122</v>
      </c>
    </row>
    <row r="536" spans="2:10" hidden="1"/>
    <row r="537" spans="2:10" hidden="1">
      <c r="B537" s="301"/>
      <c r="C537" s="301"/>
      <c r="D537" s="301"/>
      <c r="E537" s="301"/>
      <c r="F537" s="301"/>
      <c r="G537" s="301"/>
      <c r="H537" s="301"/>
      <c r="I537" s="301"/>
      <c r="J537" s="301"/>
    </row>
    <row r="538" spans="2:10" ht="10" hidden="1" customHeight="1"/>
    <row r="539" spans="2:10" ht="10" hidden="1" customHeight="1"/>
    <row r="540" spans="2:10" hidden="1">
      <c r="B540" s="94" t="s">
        <v>106</v>
      </c>
      <c r="D540" s="306"/>
      <c r="E540" s="306"/>
      <c r="F540" s="306"/>
      <c r="G540" s="87"/>
      <c r="H540" s="87"/>
      <c r="I540" s="87"/>
      <c r="J540" s="87"/>
    </row>
    <row r="541" spans="2:10" ht="10" hidden="1" customHeight="1"/>
    <row r="542" spans="2:10" ht="10" hidden="1" customHeight="1"/>
    <row r="543" spans="2:10" hidden="1">
      <c r="B543" s="88" t="s">
        <v>107</v>
      </c>
    </row>
    <row r="544" spans="2:10" hidden="1"/>
    <row r="545" spans="2:10" hidden="1">
      <c r="B545" s="94" t="s">
        <v>108</v>
      </c>
      <c r="D545" s="301"/>
      <c r="E545" s="301"/>
      <c r="F545" s="301"/>
      <c r="G545" s="301"/>
      <c r="H545" s="301"/>
      <c r="I545" s="301"/>
      <c r="J545" s="301"/>
    </row>
    <row r="546" spans="2:10" ht="10" hidden="1" customHeight="1"/>
    <row r="547" spans="2:10" ht="10" hidden="1" customHeight="1"/>
    <row r="548" spans="2:10" hidden="1">
      <c r="B548" s="94" t="s">
        <v>109</v>
      </c>
      <c r="D548" s="305"/>
      <c r="E548" s="305"/>
      <c r="F548" s="305"/>
      <c r="H548" s="94" t="s">
        <v>110</v>
      </c>
      <c r="I548" s="305"/>
      <c r="J548" s="305"/>
    </row>
    <row r="549" spans="2:10" ht="10" hidden="1" customHeight="1"/>
    <row r="550" spans="2:10" ht="10" hidden="1" customHeight="1"/>
    <row r="551" spans="2:10" hidden="1">
      <c r="B551" s="94" t="s">
        <v>111</v>
      </c>
      <c r="G551" s="301"/>
      <c r="H551" s="301"/>
      <c r="I551" s="301"/>
      <c r="J551" s="301"/>
    </row>
    <row r="552" spans="2:10" ht="10" hidden="1" customHeight="1">
      <c r="H552" s="87"/>
    </row>
    <row r="553" spans="2:10" ht="10" hidden="1" customHeight="1"/>
    <row r="554" spans="2:10" hidden="1">
      <c r="B554" s="94" t="s">
        <v>112</v>
      </c>
      <c r="G554" s="301"/>
      <c r="H554" s="301"/>
      <c r="I554" s="301"/>
      <c r="J554" s="301"/>
    </row>
    <row r="555" spans="2:10" hidden="1">
      <c r="B555" s="97" t="s">
        <v>113</v>
      </c>
    </row>
    <row r="556" spans="2:10" ht="10" hidden="1" customHeight="1"/>
    <row r="557" spans="2:10" hidden="1">
      <c r="B557" s="94" t="s">
        <v>114</v>
      </c>
      <c r="G557" s="301"/>
      <c r="H557" s="301"/>
      <c r="I557" s="301"/>
      <c r="J557" s="301"/>
    </row>
    <row r="558" spans="2:10" ht="10" hidden="1" customHeight="1"/>
    <row r="559" spans="2:10" ht="10" hidden="1" customHeight="1"/>
    <row r="560" spans="2:10" hidden="1">
      <c r="B560" s="88" t="s">
        <v>115</v>
      </c>
    </row>
    <row r="561" spans="2:14" hidden="1"/>
    <row r="562" spans="2:14" hidden="1">
      <c r="B562" s="94" t="s">
        <v>116</v>
      </c>
      <c r="F562" s="87"/>
      <c r="G562" s="301"/>
      <c r="H562" s="301"/>
      <c r="I562" s="301"/>
      <c r="J562" s="301"/>
    </row>
    <row r="563" spans="2:14" ht="10" hidden="1" customHeight="1"/>
    <row r="564" spans="2:14" ht="10" hidden="1" customHeight="1"/>
    <row r="565" spans="2:14" hidden="1">
      <c r="B565" s="94" t="s">
        <v>112</v>
      </c>
      <c r="G565" s="301"/>
      <c r="H565" s="301"/>
      <c r="I565" s="301"/>
      <c r="J565" s="301"/>
    </row>
    <row r="566" spans="2:14" hidden="1">
      <c r="B566" s="97" t="s">
        <v>113</v>
      </c>
    </row>
    <row r="567" spans="2:14" hidden="1"/>
    <row r="568" spans="2:14" hidden="1">
      <c r="B568" s="94" t="s">
        <v>117</v>
      </c>
      <c r="G568" s="301"/>
      <c r="H568" s="301"/>
      <c r="I568" s="301"/>
      <c r="J568" s="301"/>
    </row>
    <row r="569" spans="2:14" ht="10" hidden="1" customHeight="1"/>
    <row r="570" spans="2:14" ht="10" hidden="1" customHeight="1"/>
    <row r="571" spans="2:14" hidden="1">
      <c r="B571" s="88" t="s">
        <v>192</v>
      </c>
      <c r="I571" s="91" t="s">
        <v>68</v>
      </c>
    </row>
    <row r="572" spans="2:14" hidden="1">
      <c r="B572" s="34" t="str">
        <f>IF(AND(B524&lt;&gt;"",B573=""),'Error txt'!$B$86,"")</f>
        <v/>
      </c>
      <c r="N572" s="151">
        <f>IF(B572="",0,1)</f>
        <v>0</v>
      </c>
    </row>
    <row r="573" spans="2:14" ht="135.75" hidden="1" customHeight="1">
      <c r="B573" s="302"/>
      <c r="C573" s="303"/>
      <c r="D573" s="303"/>
      <c r="E573" s="303"/>
      <c r="F573" s="303"/>
      <c r="G573" s="303"/>
      <c r="H573" s="303"/>
      <c r="I573" s="303"/>
      <c r="J573" s="304"/>
    </row>
    <row r="574" spans="2:14" ht="10" hidden="1" customHeight="1"/>
    <row r="575" spans="2:14" ht="10" hidden="1" customHeight="1"/>
    <row r="576" spans="2:14" hidden="1">
      <c r="B576" s="5" t="s">
        <v>193</v>
      </c>
    </row>
    <row r="577" spans="1:21" hidden="1">
      <c r="F577" s="297" t="s">
        <v>260</v>
      </c>
      <c r="G577" s="297"/>
      <c r="H577" s="170" t="s">
        <v>261</v>
      </c>
    </row>
    <row r="578" spans="1:21" s="92" customFormat="1" hidden="1">
      <c r="C578" s="298" t="s">
        <v>119</v>
      </c>
      <c r="D578" s="298"/>
      <c r="E578" s="298"/>
      <c r="F578" s="299">
        <f>'XIV Total Budget'!E30</f>
        <v>0</v>
      </c>
      <c r="G578" s="299"/>
      <c r="H578" s="171" t="str">
        <f>IF(F578=0,"-",F578/F580)</f>
        <v>-</v>
      </c>
      <c r="M578" s="152"/>
      <c r="N578" s="152"/>
      <c r="O578" s="152"/>
      <c r="P578" s="152"/>
      <c r="Q578" s="120"/>
      <c r="R578" s="120"/>
      <c r="S578" s="120"/>
      <c r="T578" s="120"/>
      <c r="U578" s="120"/>
    </row>
    <row r="579" spans="1:21" s="92" customFormat="1" hidden="1">
      <c r="C579" s="298" t="s">
        <v>120</v>
      </c>
      <c r="D579" s="298"/>
      <c r="E579" s="298"/>
      <c r="F579" s="299">
        <f>'XIV Total Budget'!F30</f>
        <v>0</v>
      </c>
      <c r="G579" s="299"/>
      <c r="H579" s="171" t="str">
        <f>IF(F579=0,"-",F579/F580)</f>
        <v>-</v>
      </c>
      <c r="M579" s="152"/>
      <c r="N579" s="152"/>
      <c r="O579" s="152"/>
      <c r="P579" s="152"/>
      <c r="Q579" s="120"/>
      <c r="R579" s="120"/>
      <c r="S579" s="120"/>
      <c r="T579" s="120"/>
      <c r="U579" s="120"/>
    </row>
    <row r="580" spans="1:21" s="92" customFormat="1" hidden="1">
      <c r="C580" s="300" t="s">
        <v>121</v>
      </c>
      <c r="D580" s="300"/>
      <c r="E580" s="300"/>
      <c r="F580" s="299">
        <f>'XIV Total Budget'!C30</f>
        <v>0</v>
      </c>
      <c r="G580" s="299"/>
      <c r="H580" s="172" t="str">
        <f>IF(SUM(H578:H579)=0,"-",SUM(H578:H579))</f>
        <v>-</v>
      </c>
      <c r="M580" s="152"/>
      <c r="N580" s="152"/>
      <c r="O580" s="152"/>
      <c r="P580" s="152"/>
      <c r="Q580" s="120"/>
      <c r="R580" s="120"/>
      <c r="S580" s="120"/>
      <c r="T580" s="120"/>
      <c r="U580" s="120"/>
    </row>
    <row r="581" spans="1:21" ht="10" hidden="1" customHeight="1"/>
    <row r="582" spans="1:21" ht="10" hidden="1" customHeight="1"/>
    <row r="583" spans="1:21" ht="18" hidden="1">
      <c r="A583" s="93"/>
      <c r="B583" s="118" t="s">
        <v>202</v>
      </c>
      <c r="C583" s="93"/>
      <c r="D583" s="93"/>
      <c r="E583" s="93"/>
      <c r="F583" s="93"/>
      <c r="G583" s="93"/>
      <c r="H583" s="93"/>
      <c r="I583" s="311"/>
      <c r="J583" s="311"/>
      <c r="K583" s="311"/>
    </row>
    <row r="584" spans="1:21" hidden="1"/>
    <row r="585" spans="1:21" hidden="1">
      <c r="B585" s="38" t="str">
        <f>IF(AND(B588&lt;&gt;"",OR(B593="",F596="",B601="",D604="",D609="",D612="",I612="",G615="",G618="",G626="",G629="",G632="")),'Error txt'!$B$85,"")</f>
        <v/>
      </c>
      <c r="N585" s="151">
        <f>IF(B585="",0,1)</f>
        <v>0</v>
      </c>
    </row>
    <row r="586" spans="1:21" hidden="1">
      <c r="B586" s="94" t="s">
        <v>103</v>
      </c>
    </row>
    <row r="587" spans="1:21" hidden="1"/>
    <row r="588" spans="1:21" hidden="1">
      <c r="B588" s="301"/>
      <c r="C588" s="301"/>
      <c r="D588" s="301"/>
      <c r="E588" s="301"/>
      <c r="F588" s="301"/>
      <c r="G588" s="301"/>
      <c r="H588" s="301"/>
      <c r="I588" s="301"/>
      <c r="J588" s="301"/>
    </row>
    <row r="589" spans="1:21" ht="10" hidden="1" customHeight="1"/>
    <row r="590" spans="1:21" ht="10" hidden="1" customHeight="1"/>
    <row r="591" spans="1:21" hidden="1">
      <c r="B591" s="100" t="s">
        <v>251</v>
      </c>
    </row>
    <row r="592" spans="1:21" hidden="1"/>
    <row r="593" spans="2:10" hidden="1">
      <c r="B593" s="301"/>
      <c r="C593" s="301"/>
      <c r="D593" s="301"/>
      <c r="E593" s="301"/>
      <c r="F593" s="301"/>
      <c r="G593" s="301"/>
      <c r="H593" s="301"/>
      <c r="I593" s="301"/>
      <c r="J593" s="301"/>
    </row>
    <row r="594" spans="2:10" ht="10" hidden="1" customHeight="1"/>
    <row r="595" spans="2:10" ht="10" hidden="1" customHeight="1"/>
    <row r="596" spans="2:10" hidden="1">
      <c r="B596" s="94" t="s">
        <v>105</v>
      </c>
      <c r="F596" s="301"/>
      <c r="G596" s="301"/>
      <c r="H596" s="301"/>
    </row>
    <row r="597" spans="2:10" ht="10" hidden="1" customHeight="1"/>
    <row r="598" spans="2:10" ht="10" hidden="1" customHeight="1"/>
    <row r="599" spans="2:10" hidden="1">
      <c r="B599" s="94" t="s">
        <v>122</v>
      </c>
    </row>
    <row r="600" spans="2:10" hidden="1"/>
    <row r="601" spans="2:10" hidden="1">
      <c r="B601" s="301"/>
      <c r="C601" s="301"/>
      <c r="D601" s="301"/>
      <c r="E601" s="301"/>
      <c r="F601" s="301"/>
      <c r="G601" s="301"/>
      <c r="H601" s="301"/>
      <c r="I601" s="301"/>
      <c r="J601" s="301"/>
    </row>
    <row r="602" spans="2:10" ht="10" hidden="1" customHeight="1"/>
    <row r="603" spans="2:10" ht="10" hidden="1" customHeight="1"/>
    <row r="604" spans="2:10" hidden="1">
      <c r="B604" s="94" t="s">
        <v>106</v>
      </c>
      <c r="D604" s="306"/>
      <c r="E604" s="306"/>
      <c r="F604" s="306"/>
      <c r="G604" s="87"/>
      <c r="H604" s="87"/>
      <c r="I604" s="87"/>
      <c r="J604" s="87"/>
    </row>
    <row r="605" spans="2:10" ht="10" hidden="1" customHeight="1"/>
    <row r="606" spans="2:10" ht="10" hidden="1" customHeight="1"/>
    <row r="607" spans="2:10" hidden="1">
      <c r="B607" s="88" t="s">
        <v>107</v>
      </c>
    </row>
    <row r="608" spans="2:10" hidden="1"/>
    <row r="609" spans="2:10" hidden="1">
      <c r="B609" s="94" t="s">
        <v>108</v>
      </c>
      <c r="D609" s="301"/>
      <c r="E609" s="301"/>
      <c r="F609" s="301"/>
      <c r="G609" s="301"/>
      <c r="H609" s="301"/>
      <c r="I609" s="301"/>
      <c r="J609" s="301"/>
    </row>
    <row r="610" spans="2:10" ht="10" hidden="1" customHeight="1"/>
    <row r="611" spans="2:10" ht="10" hidden="1" customHeight="1"/>
    <row r="612" spans="2:10" hidden="1">
      <c r="B612" s="94" t="s">
        <v>109</v>
      </c>
      <c r="D612" s="305"/>
      <c r="E612" s="305"/>
      <c r="F612" s="305"/>
      <c r="H612" s="94" t="s">
        <v>110</v>
      </c>
      <c r="I612" s="305"/>
      <c r="J612" s="305"/>
    </row>
    <row r="613" spans="2:10" ht="10" hidden="1" customHeight="1"/>
    <row r="614" spans="2:10" ht="10" hidden="1" customHeight="1"/>
    <row r="615" spans="2:10" hidden="1">
      <c r="B615" s="94" t="s">
        <v>111</v>
      </c>
      <c r="G615" s="301"/>
      <c r="H615" s="301"/>
      <c r="I615" s="301"/>
      <c r="J615" s="301"/>
    </row>
    <row r="616" spans="2:10" ht="10" hidden="1" customHeight="1">
      <c r="H616" s="87"/>
    </row>
    <row r="617" spans="2:10" ht="10" hidden="1" customHeight="1"/>
    <row r="618" spans="2:10" hidden="1">
      <c r="B618" s="94" t="s">
        <v>112</v>
      </c>
      <c r="G618" s="301"/>
      <c r="H618" s="301"/>
      <c r="I618" s="301"/>
      <c r="J618" s="301"/>
    </row>
    <row r="619" spans="2:10" hidden="1">
      <c r="B619" s="97" t="s">
        <v>113</v>
      </c>
    </row>
    <row r="620" spans="2:10" ht="10" hidden="1" customHeight="1"/>
    <row r="621" spans="2:10" hidden="1">
      <c r="B621" s="94" t="s">
        <v>114</v>
      </c>
      <c r="G621" s="301"/>
      <c r="H621" s="301"/>
      <c r="I621" s="301"/>
      <c r="J621" s="301"/>
    </row>
    <row r="622" spans="2:10" ht="10" hidden="1" customHeight="1"/>
    <row r="623" spans="2:10" ht="10" hidden="1" customHeight="1"/>
    <row r="624" spans="2:10" hidden="1">
      <c r="B624" s="88" t="s">
        <v>115</v>
      </c>
    </row>
    <row r="625" spans="2:14" hidden="1"/>
    <row r="626" spans="2:14" hidden="1">
      <c r="B626" s="94" t="s">
        <v>116</v>
      </c>
      <c r="F626" s="87"/>
      <c r="G626" s="301"/>
      <c r="H626" s="301"/>
      <c r="I626" s="301"/>
      <c r="J626" s="301"/>
    </row>
    <row r="627" spans="2:14" ht="10" hidden="1" customHeight="1"/>
    <row r="628" spans="2:14" ht="10" hidden="1" customHeight="1"/>
    <row r="629" spans="2:14" hidden="1">
      <c r="B629" s="94" t="s">
        <v>112</v>
      </c>
      <c r="G629" s="301"/>
      <c r="H629" s="301"/>
      <c r="I629" s="301"/>
      <c r="J629" s="301"/>
    </row>
    <row r="630" spans="2:14" hidden="1">
      <c r="B630" s="97" t="s">
        <v>113</v>
      </c>
    </row>
    <row r="631" spans="2:14" hidden="1"/>
    <row r="632" spans="2:14" hidden="1">
      <c r="B632" s="94" t="s">
        <v>117</v>
      </c>
      <c r="G632" s="301"/>
      <c r="H632" s="301"/>
      <c r="I632" s="301"/>
      <c r="J632" s="301"/>
    </row>
    <row r="633" spans="2:14" ht="10" hidden="1" customHeight="1"/>
    <row r="634" spans="2:14" ht="10" hidden="1" customHeight="1"/>
    <row r="635" spans="2:14" hidden="1">
      <c r="B635" s="88" t="s">
        <v>192</v>
      </c>
      <c r="I635" s="91" t="s">
        <v>68</v>
      </c>
    </row>
    <row r="636" spans="2:14" hidden="1">
      <c r="B636" s="34" t="str">
        <f>IF(AND(B588&lt;&gt;"",B637=""),'Error txt'!$B$86,"")</f>
        <v/>
      </c>
      <c r="N636" s="151">
        <f>IF(B636="",0,1)</f>
        <v>0</v>
      </c>
    </row>
    <row r="637" spans="2:14" ht="135.75" hidden="1" customHeight="1">
      <c r="B637" s="302"/>
      <c r="C637" s="303"/>
      <c r="D637" s="303"/>
      <c r="E637" s="303"/>
      <c r="F637" s="303"/>
      <c r="G637" s="303"/>
      <c r="H637" s="303"/>
      <c r="I637" s="303"/>
      <c r="J637" s="304"/>
    </row>
    <row r="638" spans="2:14" ht="10" hidden="1" customHeight="1"/>
    <row r="639" spans="2:14" ht="10" hidden="1" customHeight="1"/>
    <row r="640" spans="2:14" hidden="1">
      <c r="B640" s="5" t="s">
        <v>193</v>
      </c>
    </row>
    <row r="641" spans="1:21" hidden="1">
      <c r="F641" s="297" t="s">
        <v>260</v>
      </c>
      <c r="G641" s="297"/>
      <c r="H641" s="170" t="s">
        <v>261</v>
      </c>
    </row>
    <row r="642" spans="1:21" s="92" customFormat="1" hidden="1">
      <c r="C642" s="298" t="s">
        <v>119</v>
      </c>
      <c r="D642" s="298"/>
      <c r="E642" s="298"/>
      <c r="F642" s="299">
        <f>'XIV Total Budget'!E31</f>
        <v>0</v>
      </c>
      <c r="G642" s="299"/>
      <c r="H642" s="171" t="str">
        <f>IF(F642=0,"-",F642/F644)</f>
        <v>-</v>
      </c>
      <c r="M642" s="152"/>
      <c r="N642" s="152"/>
      <c r="O642" s="152"/>
      <c r="P642" s="152"/>
      <c r="Q642" s="120"/>
      <c r="R642" s="120"/>
      <c r="S642" s="120"/>
      <c r="T642" s="120"/>
      <c r="U642" s="120"/>
    </row>
    <row r="643" spans="1:21" s="92" customFormat="1" hidden="1">
      <c r="C643" s="298" t="s">
        <v>120</v>
      </c>
      <c r="D643" s="298"/>
      <c r="E643" s="298"/>
      <c r="F643" s="299">
        <f>'XIV Total Budget'!F31</f>
        <v>0</v>
      </c>
      <c r="G643" s="299"/>
      <c r="H643" s="171" t="str">
        <f>IF(F643=0,"-",F643/F644)</f>
        <v>-</v>
      </c>
      <c r="M643" s="152"/>
      <c r="N643" s="152"/>
      <c r="O643" s="152"/>
      <c r="P643" s="152"/>
      <c r="Q643" s="120"/>
      <c r="R643" s="120"/>
      <c r="S643" s="120"/>
      <c r="T643" s="120"/>
      <c r="U643" s="120"/>
    </row>
    <row r="644" spans="1:21" s="92" customFormat="1" hidden="1">
      <c r="C644" s="300" t="s">
        <v>121</v>
      </c>
      <c r="D644" s="300"/>
      <c r="E644" s="300"/>
      <c r="F644" s="299">
        <f>'XIV Total Budget'!C31</f>
        <v>0</v>
      </c>
      <c r="G644" s="299"/>
      <c r="H644" s="172" t="str">
        <f>IF(SUM(H642:H643)=0,"-",SUM(H642:H643))</f>
        <v>-</v>
      </c>
      <c r="M644" s="152"/>
      <c r="N644" s="152"/>
      <c r="O644" s="152"/>
      <c r="P644" s="152"/>
      <c r="Q644" s="120"/>
      <c r="R644" s="120"/>
      <c r="S644" s="120"/>
      <c r="T644" s="120"/>
      <c r="U644" s="120"/>
    </row>
    <row r="645" spans="1:21" ht="10" hidden="1" customHeight="1"/>
    <row r="646" spans="1:21" ht="10" hidden="1" customHeight="1"/>
    <row r="647" spans="1:21" ht="18" hidden="1">
      <c r="A647" s="93"/>
      <c r="B647" s="118" t="s">
        <v>203</v>
      </c>
      <c r="C647" s="93"/>
      <c r="D647" s="93"/>
      <c r="E647" s="93"/>
      <c r="F647" s="93"/>
      <c r="G647" s="93"/>
      <c r="H647" s="93"/>
      <c r="I647" s="311"/>
      <c r="J647" s="311"/>
      <c r="K647" s="311"/>
    </row>
    <row r="648" spans="1:21" hidden="1"/>
    <row r="649" spans="1:21" hidden="1">
      <c r="B649" s="38" t="str">
        <f>IF(AND(B652&lt;&gt;"",OR(B657="",F660="",B665="",D668="",D673="",D676="",I676="",G679="",G682="",G690="",G693="",G696="")),'Error txt'!$B$85,"")</f>
        <v/>
      </c>
      <c r="N649" s="151">
        <f>IF(B649="",0,1)</f>
        <v>0</v>
      </c>
    </row>
    <row r="650" spans="1:21" hidden="1">
      <c r="B650" s="94" t="s">
        <v>103</v>
      </c>
    </row>
    <row r="651" spans="1:21" hidden="1"/>
    <row r="652" spans="1:21" hidden="1">
      <c r="B652" s="301"/>
      <c r="C652" s="301"/>
      <c r="D652" s="301"/>
      <c r="E652" s="301"/>
      <c r="F652" s="301"/>
      <c r="G652" s="301"/>
      <c r="H652" s="301"/>
      <c r="I652" s="301"/>
      <c r="J652" s="301"/>
    </row>
    <row r="653" spans="1:21" ht="10" hidden="1" customHeight="1"/>
    <row r="654" spans="1:21" ht="10" hidden="1" customHeight="1"/>
    <row r="655" spans="1:21" hidden="1">
      <c r="B655" s="100" t="s">
        <v>251</v>
      </c>
    </row>
    <row r="656" spans="1:21" hidden="1"/>
    <row r="657" spans="2:10" hidden="1">
      <c r="B657" s="301"/>
      <c r="C657" s="301"/>
      <c r="D657" s="301"/>
      <c r="E657" s="301"/>
      <c r="F657" s="301"/>
      <c r="G657" s="301"/>
      <c r="H657" s="301"/>
      <c r="I657" s="301"/>
      <c r="J657" s="301"/>
    </row>
    <row r="658" spans="2:10" ht="10" hidden="1" customHeight="1"/>
    <row r="659" spans="2:10" ht="10" hidden="1" customHeight="1"/>
    <row r="660" spans="2:10" hidden="1">
      <c r="B660" s="94" t="s">
        <v>105</v>
      </c>
      <c r="F660" s="301"/>
      <c r="G660" s="301"/>
      <c r="H660" s="301"/>
    </row>
    <row r="661" spans="2:10" ht="10" hidden="1" customHeight="1"/>
    <row r="662" spans="2:10" ht="10" hidden="1" customHeight="1"/>
    <row r="663" spans="2:10" hidden="1">
      <c r="B663" s="94" t="s">
        <v>122</v>
      </c>
    </row>
    <row r="664" spans="2:10" hidden="1"/>
    <row r="665" spans="2:10" hidden="1">
      <c r="B665" s="301"/>
      <c r="C665" s="301"/>
      <c r="D665" s="301"/>
      <c r="E665" s="301"/>
      <c r="F665" s="301"/>
      <c r="G665" s="301"/>
      <c r="H665" s="301"/>
      <c r="I665" s="301"/>
      <c r="J665" s="301"/>
    </row>
    <row r="666" spans="2:10" ht="10" hidden="1" customHeight="1"/>
    <row r="667" spans="2:10" ht="10" hidden="1" customHeight="1"/>
    <row r="668" spans="2:10" hidden="1">
      <c r="B668" s="94" t="s">
        <v>106</v>
      </c>
      <c r="D668" s="306"/>
      <c r="E668" s="306"/>
      <c r="F668" s="306"/>
      <c r="G668" s="87"/>
      <c r="H668" s="87"/>
      <c r="I668" s="87"/>
      <c r="J668" s="87"/>
    </row>
    <row r="669" spans="2:10" ht="10" hidden="1" customHeight="1"/>
    <row r="670" spans="2:10" ht="10" hidden="1" customHeight="1"/>
    <row r="671" spans="2:10" hidden="1">
      <c r="B671" s="88" t="s">
        <v>107</v>
      </c>
    </row>
    <row r="672" spans="2:10" hidden="1"/>
    <row r="673" spans="2:10" hidden="1">
      <c r="B673" s="94" t="s">
        <v>108</v>
      </c>
      <c r="D673" s="301"/>
      <c r="E673" s="301"/>
      <c r="F673" s="301"/>
      <c r="G673" s="301"/>
      <c r="H673" s="301"/>
      <c r="I673" s="301"/>
      <c r="J673" s="301"/>
    </row>
    <row r="674" spans="2:10" ht="10" hidden="1" customHeight="1"/>
    <row r="675" spans="2:10" ht="10" hidden="1" customHeight="1"/>
    <row r="676" spans="2:10" hidden="1">
      <c r="B676" s="94" t="s">
        <v>109</v>
      </c>
      <c r="D676" s="305"/>
      <c r="E676" s="305"/>
      <c r="F676" s="305"/>
      <c r="H676" s="94" t="s">
        <v>110</v>
      </c>
      <c r="I676" s="305"/>
      <c r="J676" s="305"/>
    </row>
    <row r="677" spans="2:10" ht="10" hidden="1" customHeight="1"/>
    <row r="678" spans="2:10" ht="10" hidden="1" customHeight="1"/>
    <row r="679" spans="2:10" hidden="1">
      <c r="B679" s="94" t="s">
        <v>111</v>
      </c>
      <c r="G679" s="301"/>
      <c r="H679" s="301"/>
      <c r="I679" s="301"/>
      <c r="J679" s="301"/>
    </row>
    <row r="680" spans="2:10" ht="10" hidden="1" customHeight="1">
      <c r="H680" s="87"/>
    </row>
    <row r="681" spans="2:10" ht="10" hidden="1" customHeight="1"/>
    <row r="682" spans="2:10" hidden="1">
      <c r="B682" s="94" t="s">
        <v>112</v>
      </c>
      <c r="G682" s="301"/>
      <c r="H682" s="301"/>
      <c r="I682" s="301"/>
      <c r="J682" s="301"/>
    </row>
    <row r="683" spans="2:10" hidden="1">
      <c r="B683" s="97" t="s">
        <v>113</v>
      </c>
    </row>
    <row r="684" spans="2:10" ht="10" hidden="1" customHeight="1"/>
    <row r="685" spans="2:10" hidden="1">
      <c r="B685" s="94" t="s">
        <v>114</v>
      </c>
      <c r="G685" s="301"/>
      <c r="H685" s="301"/>
      <c r="I685" s="301"/>
      <c r="J685" s="301"/>
    </row>
    <row r="686" spans="2:10" ht="10" hidden="1" customHeight="1"/>
    <row r="687" spans="2:10" ht="10" hidden="1" customHeight="1"/>
    <row r="688" spans="2:10" hidden="1">
      <c r="B688" s="88" t="s">
        <v>115</v>
      </c>
    </row>
    <row r="689" spans="2:14" hidden="1"/>
    <row r="690" spans="2:14" hidden="1">
      <c r="B690" s="94" t="s">
        <v>116</v>
      </c>
      <c r="F690" s="87"/>
      <c r="G690" s="301"/>
      <c r="H690" s="301"/>
      <c r="I690" s="301"/>
      <c r="J690" s="301"/>
    </row>
    <row r="691" spans="2:14" ht="10" hidden="1" customHeight="1"/>
    <row r="692" spans="2:14" ht="10" hidden="1" customHeight="1"/>
    <row r="693" spans="2:14" hidden="1">
      <c r="B693" s="94" t="s">
        <v>112</v>
      </c>
      <c r="G693" s="301"/>
      <c r="H693" s="301"/>
      <c r="I693" s="301"/>
      <c r="J693" s="301"/>
    </row>
    <row r="694" spans="2:14" hidden="1">
      <c r="B694" s="97" t="s">
        <v>113</v>
      </c>
    </row>
    <row r="695" spans="2:14" hidden="1"/>
    <row r="696" spans="2:14" hidden="1">
      <c r="B696" s="94" t="s">
        <v>117</v>
      </c>
      <c r="G696" s="301"/>
      <c r="H696" s="301"/>
      <c r="I696" s="301"/>
      <c r="J696" s="301"/>
    </row>
    <row r="697" spans="2:14" ht="10" hidden="1" customHeight="1"/>
    <row r="698" spans="2:14" ht="10" hidden="1" customHeight="1"/>
    <row r="699" spans="2:14" hidden="1">
      <c r="B699" s="88" t="s">
        <v>192</v>
      </c>
      <c r="I699" s="91" t="s">
        <v>68</v>
      </c>
    </row>
    <row r="700" spans="2:14" hidden="1">
      <c r="B700" s="34" t="str">
        <f>IF(AND(B652&lt;&gt;"",B701=""),'Error txt'!$B$86,"")</f>
        <v/>
      </c>
      <c r="N700" s="151">
        <f>IF(B700="",0,1)</f>
        <v>0</v>
      </c>
    </row>
    <row r="701" spans="2:14" ht="135.75" hidden="1" customHeight="1">
      <c r="B701" s="302"/>
      <c r="C701" s="303"/>
      <c r="D701" s="303"/>
      <c r="E701" s="303"/>
      <c r="F701" s="303"/>
      <c r="G701" s="303"/>
      <c r="H701" s="303"/>
      <c r="I701" s="303"/>
      <c r="J701" s="304"/>
    </row>
    <row r="702" spans="2:14" ht="10" hidden="1" customHeight="1"/>
    <row r="703" spans="2:14" ht="10" hidden="1" customHeight="1"/>
    <row r="704" spans="2:14" hidden="1">
      <c r="B704" s="5" t="s">
        <v>193</v>
      </c>
    </row>
    <row r="705" spans="1:21" hidden="1">
      <c r="F705" s="297" t="s">
        <v>260</v>
      </c>
      <c r="G705" s="297"/>
      <c r="H705" s="170" t="s">
        <v>261</v>
      </c>
    </row>
    <row r="706" spans="1:21" s="92" customFormat="1" hidden="1">
      <c r="C706" s="298" t="s">
        <v>119</v>
      </c>
      <c r="D706" s="298"/>
      <c r="E706" s="298"/>
      <c r="F706" s="299">
        <f>'XIV Total Budget'!E32</f>
        <v>0</v>
      </c>
      <c r="G706" s="299"/>
      <c r="H706" s="171" t="str">
        <f>IF(F706=0,"-",F706/F708)</f>
        <v>-</v>
      </c>
      <c r="M706" s="152"/>
      <c r="N706" s="152"/>
      <c r="O706" s="152"/>
      <c r="P706" s="152"/>
      <c r="Q706" s="120"/>
      <c r="R706" s="120"/>
      <c r="S706" s="120"/>
      <c r="T706" s="120"/>
      <c r="U706" s="120"/>
    </row>
    <row r="707" spans="1:21" s="92" customFormat="1" hidden="1">
      <c r="C707" s="298" t="s">
        <v>120</v>
      </c>
      <c r="D707" s="298"/>
      <c r="E707" s="298"/>
      <c r="F707" s="299">
        <f>'XIV Total Budget'!F32</f>
        <v>0</v>
      </c>
      <c r="G707" s="299"/>
      <c r="H707" s="171" t="str">
        <f>IF(F707=0,"-",F707/F708)</f>
        <v>-</v>
      </c>
      <c r="M707" s="152"/>
      <c r="N707" s="152"/>
      <c r="O707" s="152"/>
      <c r="P707" s="152"/>
      <c r="Q707" s="120"/>
      <c r="R707" s="120"/>
      <c r="S707" s="120"/>
      <c r="T707" s="120"/>
      <c r="U707" s="120"/>
    </row>
    <row r="708" spans="1:21" s="92" customFormat="1" hidden="1">
      <c r="C708" s="300" t="s">
        <v>121</v>
      </c>
      <c r="D708" s="300"/>
      <c r="E708" s="300"/>
      <c r="F708" s="299">
        <f>'XIV Total Budget'!C32</f>
        <v>0</v>
      </c>
      <c r="G708" s="299"/>
      <c r="H708" s="172" t="str">
        <f>IF(SUM(H706:H707)=0,"-",SUM(H706:H707))</f>
        <v>-</v>
      </c>
      <c r="M708" s="152"/>
      <c r="N708" s="152"/>
      <c r="O708" s="152"/>
      <c r="P708" s="152"/>
      <c r="Q708" s="120"/>
      <c r="R708" s="120"/>
      <c r="S708" s="120"/>
      <c r="T708" s="120"/>
      <c r="U708" s="120"/>
    </row>
    <row r="709" spans="1:21" ht="10" hidden="1" customHeight="1"/>
    <row r="710" spans="1:21" ht="10" hidden="1" customHeight="1"/>
    <row r="711" spans="1:21" ht="18" hidden="1">
      <c r="A711" s="93"/>
      <c r="B711" s="118" t="s">
        <v>204</v>
      </c>
      <c r="C711" s="93"/>
      <c r="D711" s="93"/>
      <c r="E711" s="93"/>
      <c r="F711" s="93"/>
      <c r="G711" s="93"/>
      <c r="H711" s="93"/>
      <c r="I711" s="311"/>
      <c r="J711" s="311"/>
      <c r="K711" s="311"/>
    </row>
    <row r="712" spans="1:21" hidden="1"/>
    <row r="713" spans="1:21" hidden="1">
      <c r="B713" s="38" t="str">
        <f>IF(AND(B716&lt;&gt;"",OR(B721="",F724="",B729="",D732="",D737="",D740="",I740="",G743="",G746="",G754="",G757="",G760="")),'Error txt'!$B$85,"")</f>
        <v/>
      </c>
      <c r="N713" s="151">
        <f>IF(B713="",0,1)</f>
        <v>0</v>
      </c>
    </row>
    <row r="714" spans="1:21" hidden="1">
      <c r="B714" s="94" t="s">
        <v>103</v>
      </c>
    </row>
    <row r="715" spans="1:21" hidden="1"/>
    <row r="716" spans="1:21" hidden="1">
      <c r="B716" s="301"/>
      <c r="C716" s="301"/>
      <c r="D716" s="301"/>
      <c r="E716" s="301"/>
      <c r="F716" s="301"/>
      <c r="G716" s="301"/>
      <c r="H716" s="301"/>
      <c r="I716" s="301"/>
      <c r="J716" s="301"/>
    </row>
    <row r="717" spans="1:21" ht="10" hidden="1" customHeight="1"/>
    <row r="718" spans="1:21" ht="10" hidden="1" customHeight="1"/>
    <row r="719" spans="1:21" hidden="1">
      <c r="B719" s="100" t="s">
        <v>251</v>
      </c>
    </row>
    <row r="720" spans="1:21" hidden="1"/>
    <row r="721" spans="2:10" hidden="1">
      <c r="B721" s="301"/>
      <c r="C721" s="301"/>
      <c r="D721" s="301"/>
      <c r="E721" s="301"/>
      <c r="F721" s="301"/>
      <c r="G721" s="301"/>
      <c r="H721" s="301"/>
      <c r="I721" s="301"/>
      <c r="J721" s="301"/>
    </row>
    <row r="722" spans="2:10" ht="10" hidden="1" customHeight="1"/>
    <row r="723" spans="2:10" ht="10" hidden="1" customHeight="1"/>
    <row r="724" spans="2:10" hidden="1">
      <c r="B724" s="94" t="s">
        <v>105</v>
      </c>
      <c r="F724" s="301"/>
      <c r="G724" s="301"/>
      <c r="H724" s="301"/>
    </row>
    <row r="725" spans="2:10" ht="10" hidden="1" customHeight="1"/>
    <row r="726" spans="2:10" ht="10" hidden="1" customHeight="1"/>
    <row r="727" spans="2:10" hidden="1">
      <c r="B727" s="94" t="s">
        <v>122</v>
      </c>
    </row>
    <row r="728" spans="2:10" hidden="1"/>
    <row r="729" spans="2:10" hidden="1">
      <c r="B729" s="301"/>
      <c r="C729" s="301"/>
      <c r="D729" s="301"/>
      <c r="E729" s="301"/>
      <c r="F729" s="301"/>
      <c r="G729" s="301"/>
      <c r="H729" s="301"/>
      <c r="I729" s="301"/>
      <c r="J729" s="301"/>
    </row>
    <row r="730" spans="2:10" ht="10" hidden="1" customHeight="1"/>
    <row r="731" spans="2:10" ht="10" hidden="1" customHeight="1"/>
    <row r="732" spans="2:10" hidden="1">
      <c r="B732" s="94" t="s">
        <v>106</v>
      </c>
      <c r="D732" s="306"/>
      <c r="E732" s="306"/>
      <c r="F732" s="306"/>
      <c r="G732" s="87"/>
      <c r="H732" s="87"/>
      <c r="I732" s="87"/>
      <c r="J732" s="87"/>
    </row>
    <row r="733" spans="2:10" ht="10" hidden="1" customHeight="1"/>
    <row r="734" spans="2:10" ht="10" hidden="1" customHeight="1"/>
    <row r="735" spans="2:10" hidden="1">
      <c r="B735" s="88" t="s">
        <v>107</v>
      </c>
    </row>
    <row r="736" spans="2:10" hidden="1"/>
    <row r="737" spans="2:10" hidden="1">
      <c r="B737" s="94" t="s">
        <v>108</v>
      </c>
      <c r="D737" s="301"/>
      <c r="E737" s="301"/>
      <c r="F737" s="301"/>
      <c r="G737" s="301"/>
      <c r="H737" s="301"/>
      <c r="I737" s="301"/>
      <c r="J737" s="301"/>
    </row>
    <row r="738" spans="2:10" ht="10" hidden="1" customHeight="1"/>
    <row r="739" spans="2:10" ht="10" hidden="1" customHeight="1"/>
    <row r="740" spans="2:10" hidden="1">
      <c r="B740" s="94" t="s">
        <v>109</v>
      </c>
      <c r="D740" s="305"/>
      <c r="E740" s="305"/>
      <c r="F740" s="305"/>
      <c r="H740" s="94" t="s">
        <v>110</v>
      </c>
      <c r="I740" s="305"/>
      <c r="J740" s="305"/>
    </row>
    <row r="741" spans="2:10" ht="10" hidden="1" customHeight="1"/>
    <row r="742" spans="2:10" ht="10" hidden="1" customHeight="1"/>
    <row r="743" spans="2:10" hidden="1">
      <c r="B743" s="94" t="s">
        <v>111</v>
      </c>
      <c r="G743" s="301"/>
      <c r="H743" s="301"/>
      <c r="I743" s="301"/>
      <c r="J743" s="301"/>
    </row>
    <row r="744" spans="2:10" ht="10" hidden="1" customHeight="1">
      <c r="H744" s="87"/>
    </row>
    <row r="745" spans="2:10" ht="10" hidden="1" customHeight="1"/>
    <row r="746" spans="2:10" hidden="1">
      <c r="B746" s="94" t="s">
        <v>112</v>
      </c>
      <c r="G746" s="301"/>
      <c r="H746" s="301"/>
      <c r="I746" s="301"/>
      <c r="J746" s="301"/>
    </row>
    <row r="747" spans="2:10" hidden="1">
      <c r="B747" s="97" t="s">
        <v>113</v>
      </c>
    </row>
    <row r="748" spans="2:10" ht="10" hidden="1" customHeight="1"/>
    <row r="749" spans="2:10" hidden="1">
      <c r="B749" s="94" t="s">
        <v>114</v>
      </c>
      <c r="G749" s="301"/>
      <c r="H749" s="301"/>
      <c r="I749" s="301"/>
      <c r="J749" s="301"/>
    </row>
    <row r="750" spans="2:10" ht="10" hidden="1" customHeight="1"/>
    <row r="751" spans="2:10" ht="10" hidden="1" customHeight="1"/>
    <row r="752" spans="2:10" hidden="1">
      <c r="B752" s="88" t="s">
        <v>115</v>
      </c>
    </row>
    <row r="753" spans="2:14" hidden="1"/>
    <row r="754" spans="2:14" hidden="1">
      <c r="B754" s="94" t="s">
        <v>116</v>
      </c>
      <c r="F754" s="87"/>
      <c r="G754" s="301"/>
      <c r="H754" s="301"/>
      <c r="I754" s="301"/>
      <c r="J754" s="301"/>
    </row>
    <row r="755" spans="2:14" ht="10" hidden="1" customHeight="1"/>
    <row r="756" spans="2:14" ht="10" hidden="1" customHeight="1"/>
    <row r="757" spans="2:14" hidden="1">
      <c r="B757" s="94" t="s">
        <v>112</v>
      </c>
      <c r="G757" s="301"/>
      <c r="H757" s="301"/>
      <c r="I757" s="301"/>
      <c r="J757" s="301"/>
    </row>
    <row r="758" spans="2:14" hidden="1">
      <c r="B758" s="97" t="s">
        <v>113</v>
      </c>
    </row>
    <row r="759" spans="2:14" hidden="1"/>
    <row r="760" spans="2:14" hidden="1">
      <c r="B760" s="94" t="s">
        <v>117</v>
      </c>
      <c r="G760" s="301"/>
      <c r="H760" s="301"/>
      <c r="I760" s="301"/>
      <c r="J760" s="301"/>
    </row>
    <row r="761" spans="2:14" ht="10" hidden="1" customHeight="1"/>
    <row r="762" spans="2:14" ht="10" hidden="1" customHeight="1"/>
    <row r="763" spans="2:14" hidden="1">
      <c r="B763" s="88" t="s">
        <v>192</v>
      </c>
      <c r="I763" s="91" t="s">
        <v>68</v>
      </c>
    </row>
    <row r="764" spans="2:14" hidden="1">
      <c r="B764" s="34" t="str">
        <f>IF(AND(B716&lt;&gt;"",B765=""),'Error txt'!$B$86,"")</f>
        <v/>
      </c>
      <c r="N764" s="151">
        <f>IF(B764="",0,1)</f>
        <v>0</v>
      </c>
    </row>
    <row r="765" spans="2:14" ht="135.75" hidden="1" customHeight="1">
      <c r="B765" s="302"/>
      <c r="C765" s="303"/>
      <c r="D765" s="303"/>
      <c r="E765" s="303"/>
      <c r="F765" s="303"/>
      <c r="G765" s="303"/>
      <c r="H765" s="303"/>
      <c r="I765" s="303"/>
      <c r="J765" s="304"/>
    </row>
    <row r="766" spans="2:14" ht="10" hidden="1" customHeight="1"/>
    <row r="767" spans="2:14" ht="10" hidden="1" customHeight="1"/>
    <row r="768" spans="2:14" hidden="1">
      <c r="B768" s="5" t="s">
        <v>193</v>
      </c>
    </row>
    <row r="769" spans="1:21" hidden="1">
      <c r="F769" s="297" t="s">
        <v>260</v>
      </c>
      <c r="G769" s="297"/>
      <c r="H769" s="170" t="s">
        <v>261</v>
      </c>
    </row>
    <row r="770" spans="1:21" s="92" customFormat="1" hidden="1">
      <c r="C770" s="298" t="s">
        <v>119</v>
      </c>
      <c r="D770" s="298"/>
      <c r="E770" s="298"/>
      <c r="F770" s="299">
        <f>'XIV Total Budget'!E33</f>
        <v>0</v>
      </c>
      <c r="G770" s="299"/>
      <c r="H770" s="171" t="str">
        <f>IF(F770=0,"-",F770/F772)</f>
        <v>-</v>
      </c>
      <c r="M770" s="152"/>
      <c r="N770" s="152"/>
      <c r="O770" s="152"/>
      <c r="P770" s="152"/>
      <c r="Q770" s="120"/>
      <c r="R770" s="120"/>
      <c r="S770" s="120"/>
      <c r="T770" s="120"/>
      <c r="U770" s="120"/>
    </row>
    <row r="771" spans="1:21" s="92" customFormat="1" hidden="1">
      <c r="C771" s="298" t="s">
        <v>120</v>
      </c>
      <c r="D771" s="298"/>
      <c r="E771" s="298"/>
      <c r="F771" s="299">
        <f>'XIV Total Budget'!F33</f>
        <v>0</v>
      </c>
      <c r="G771" s="299"/>
      <c r="H771" s="171" t="str">
        <f>IF(F771=0,"-",F771/F772)</f>
        <v>-</v>
      </c>
      <c r="M771" s="152"/>
      <c r="N771" s="152"/>
      <c r="O771" s="152"/>
      <c r="P771" s="152"/>
      <c r="Q771" s="120"/>
      <c r="R771" s="120"/>
      <c r="S771" s="120"/>
      <c r="T771" s="120"/>
      <c r="U771" s="120"/>
    </row>
    <row r="772" spans="1:21" s="92" customFormat="1" hidden="1">
      <c r="C772" s="300" t="s">
        <v>121</v>
      </c>
      <c r="D772" s="300"/>
      <c r="E772" s="300"/>
      <c r="F772" s="299">
        <f>'XIV Total Budget'!C33</f>
        <v>0</v>
      </c>
      <c r="G772" s="299"/>
      <c r="H772" s="172" t="str">
        <f>IF(SUM(H770:H771)=0,"-",SUM(H770:H771))</f>
        <v>-</v>
      </c>
      <c r="M772" s="152"/>
      <c r="N772" s="152"/>
      <c r="O772" s="152"/>
      <c r="P772" s="152"/>
      <c r="Q772" s="120"/>
      <c r="R772" s="120"/>
      <c r="S772" s="120"/>
      <c r="T772" s="120"/>
      <c r="U772" s="120"/>
    </row>
    <row r="773" spans="1:21" ht="10" hidden="1" customHeight="1"/>
    <row r="774" spans="1:21" ht="10" hidden="1" customHeight="1"/>
    <row r="775" spans="1:21" ht="18" hidden="1">
      <c r="A775" s="93"/>
      <c r="B775" s="118" t="s">
        <v>205</v>
      </c>
      <c r="C775" s="93"/>
      <c r="D775" s="93"/>
      <c r="E775" s="93"/>
      <c r="F775" s="93"/>
      <c r="G775" s="93"/>
      <c r="H775" s="93"/>
      <c r="I775" s="311"/>
      <c r="J775" s="311"/>
      <c r="K775" s="311"/>
    </row>
    <row r="776" spans="1:21" hidden="1"/>
    <row r="777" spans="1:21" hidden="1">
      <c r="B777" s="38" t="str">
        <f>IF(AND(B780&lt;&gt;"",OR(B785="",F788="",B793="",D796="",D801="",D804="",I804="",G807="",G810="",G818="",G821="",G824="")),'Error txt'!$B$85,"")</f>
        <v/>
      </c>
      <c r="N777" s="151">
        <f>IF(B777="",0,1)</f>
        <v>0</v>
      </c>
    </row>
    <row r="778" spans="1:21" hidden="1">
      <c r="B778" s="94" t="s">
        <v>103</v>
      </c>
    </row>
    <row r="779" spans="1:21" hidden="1"/>
    <row r="780" spans="1:21" hidden="1">
      <c r="B780" s="301"/>
      <c r="C780" s="301"/>
      <c r="D780" s="301"/>
      <c r="E780" s="301"/>
      <c r="F780" s="301"/>
      <c r="G780" s="301"/>
      <c r="H780" s="301"/>
      <c r="I780" s="301"/>
      <c r="J780" s="301"/>
    </row>
    <row r="781" spans="1:21" ht="10" hidden="1" customHeight="1"/>
    <row r="782" spans="1:21" ht="10" hidden="1" customHeight="1"/>
    <row r="783" spans="1:21" hidden="1">
      <c r="B783" s="100" t="s">
        <v>251</v>
      </c>
    </row>
    <row r="784" spans="1:21" hidden="1"/>
    <row r="785" spans="2:10" hidden="1">
      <c r="B785" s="301"/>
      <c r="C785" s="301"/>
      <c r="D785" s="301"/>
      <c r="E785" s="301"/>
      <c r="F785" s="301"/>
      <c r="G785" s="301"/>
      <c r="H785" s="301"/>
      <c r="I785" s="301"/>
      <c r="J785" s="301"/>
    </row>
    <row r="786" spans="2:10" ht="10" hidden="1" customHeight="1"/>
    <row r="787" spans="2:10" ht="10" hidden="1" customHeight="1"/>
    <row r="788" spans="2:10" hidden="1">
      <c r="B788" s="94" t="s">
        <v>105</v>
      </c>
      <c r="F788" s="301"/>
      <c r="G788" s="301"/>
      <c r="H788" s="301"/>
    </row>
    <row r="789" spans="2:10" ht="10" hidden="1" customHeight="1"/>
    <row r="790" spans="2:10" ht="10" hidden="1" customHeight="1"/>
    <row r="791" spans="2:10" hidden="1">
      <c r="B791" s="94" t="s">
        <v>122</v>
      </c>
    </row>
    <row r="792" spans="2:10" hidden="1"/>
    <row r="793" spans="2:10" hidden="1">
      <c r="B793" s="301"/>
      <c r="C793" s="301"/>
      <c r="D793" s="301"/>
      <c r="E793" s="301"/>
      <c r="F793" s="301"/>
      <c r="G793" s="301"/>
      <c r="H793" s="301"/>
      <c r="I793" s="301"/>
      <c r="J793" s="301"/>
    </row>
    <row r="794" spans="2:10" ht="10" hidden="1" customHeight="1"/>
    <row r="795" spans="2:10" ht="10" hidden="1" customHeight="1"/>
    <row r="796" spans="2:10" hidden="1">
      <c r="B796" s="94" t="s">
        <v>106</v>
      </c>
      <c r="D796" s="306"/>
      <c r="E796" s="306"/>
      <c r="F796" s="306"/>
      <c r="G796" s="87"/>
      <c r="H796" s="87"/>
      <c r="I796" s="87"/>
      <c r="J796" s="87"/>
    </row>
    <row r="797" spans="2:10" ht="10" hidden="1" customHeight="1"/>
    <row r="798" spans="2:10" ht="10" hidden="1" customHeight="1"/>
    <row r="799" spans="2:10" hidden="1">
      <c r="B799" s="88" t="s">
        <v>107</v>
      </c>
    </row>
    <row r="800" spans="2:10" hidden="1"/>
    <row r="801" spans="2:10" hidden="1">
      <c r="B801" s="94" t="s">
        <v>108</v>
      </c>
      <c r="D801" s="301"/>
      <c r="E801" s="301"/>
      <c r="F801" s="301"/>
      <c r="G801" s="301"/>
      <c r="H801" s="301"/>
      <c r="I801" s="301"/>
      <c r="J801" s="301"/>
    </row>
    <row r="802" spans="2:10" ht="10" hidden="1" customHeight="1"/>
    <row r="803" spans="2:10" ht="10" hidden="1" customHeight="1"/>
    <row r="804" spans="2:10" hidden="1">
      <c r="B804" s="94" t="s">
        <v>109</v>
      </c>
      <c r="D804" s="305"/>
      <c r="E804" s="305"/>
      <c r="F804" s="305"/>
      <c r="H804" s="94" t="s">
        <v>110</v>
      </c>
      <c r="I804" s="305"/>
      <c r="J804" s="305"/>
    </row>
    <row r="805" spans="2:10" ht="10" hidden="1" customHeight="1"/>
    <row r="806" spans="2:10" ht="10" hidden="1" customHeight="1"/>
    <row r="807" spans="2:10" hidden="1">
      <c r="B807" s="94" t="s">
        <v>111</v>
      </c>
      <c r="G807" s="301"/>
      <c r="H807" s="301"/>
      <c r="I807" s="301"/>
      <c r="J807" s="301"/>
    </row>
    <row r="808" spans="2:10" ht="10" hidden="1" customHeight="1">
      <c r="H808" s="87"/>
    </row>
    <row r="809" spans="2:10" ht="10" hidden="1" customHeight="1"/>
    <row r="810" spans="2:10" hidden="1">
      <c r="B810" s="94" t="s">
        <v>112</v>
      </c>
      <c r="G810" s="301"/>
      <c r="H810" s="301"/>
      <c r="I810" s="301"/>
      <c r="J810" s="301"/>
    </row>
    <row r="811" spans="2:10" hidden="1">
      <c r="B811" s="97" t="s">
        <v>113</v>
      </c>
    </row>
    <row r="812" spans="2:10" ht="10" hidden="1" customHeight="1"/>
    <row r="813" spans="2:10" hidden="1">
      <c r="B813" s="94" t="s">
        <v>114</v>
      </c>
      <c r="G813" s="301"/>
      <c r="H813" s="301"/>
      <c r="I813" s="301"/>
      <c r="J813" s="301"/>
    </row>
    <row r="814" spans="2:10" ht="10" hidden="1" customHeight="1"/>
    <row r="815" spans="2:10" ht="10" hidden="1" customHeight="1"/>
    <row r="816" spans="2:10" hidden="1">
      <c r="B816" s="88" t="s">
        <v>115</v>
      </c>
    </row>
    <row r="817" spans="2:14" hidden="1"/>
    <row r="818" spans="2:14" hidden="1">
      <c r="B818" s="94" t="s">
        <v>116</v>
      </c>
      <c r="F818" s="87"/>
      <c r="G818" s="301"/>
      <c r="H818" s="301"/>
      <c r="I818" s="301"/>
      <c r="J818" s="301"/>
    </row>
    <row r="819" spans="2:14" ht="10" hidden="1" customHeight="1"/>
    <row r="820" spans="2:14" ht="10" hidden="1" customHeight="1"/>
    <row r="821" spans="2:14" hidden="1">
      <c r="B821" s="94" t="s">
        <v>112</v>
      </c>
      <c r="G821" s="301"/>
      <c r="H821" s="301"/>
      <c r="I821" s="301"/>
      <c r="J821" s="301"/>
    </row>
    <row r="822" spans="2:14" hidden="1">
      <c r="B822" s="97" t="s">
        <v>113</v>
      </c>
    </row>
    <row r="823" spans="2:14" hidden="1"/>
    <row r="824" spans="2:14" hidden="1">
      <c r="B824" s="94" t="s">
        <v>117</v>
      </c>
      <c r="G824" s="301"/>
      <c r="H824" s="301"/>
      <c r="I824" s="301"/>
      <c r="J824" s="301"/>
    </row>
    <row r="825" spans="2:14" ht="10" hidden="1" customHeight="1"/>
    <row r="826" spans="2:14" ht="10" hidden="1" customHeight="1"/>
    <row r="827" spans="2:14" hidden="1">
      <c r="B827" s="88" t="s">
        <v>192</v>
      </c>
      <c r="I827" s="91" t="s">
        <v>68</v>
      </c>
    </row>
    <row r="828" spans="2:14" hidden="1">
      <c r="B828" s="34" t="str">
        <f>IF(AND(B780&lt;&gt;"",B829=""),'Error txt'!$B$86,"")</f>
        <v/>
      </c>
      <c r="N828" s="151">
        <f>IF(B828="",0,1)</f>
        <v>0</v>
      </c>
    </row>
    <row r="829" spans="2:14" ht="135.75" hidden="1" customHeight="1">
      <c r="B829" s="302"/>
      <c r="C829" s="303"/>
      <c r="D829" s="303"/>
      <c r="E829" s="303"/>
      <c r="F829" s="303"/>
      <c r="G829" s="303"/>
      <c r="H829" s="303"/>
      <c r="I829" s="303"/>
      <c r="J829" s="304"/>
    </row>
    <row r="830" spans="2:14" ht="10" hidden="1" customHeight="1"/>
    <row r="831" spans="2:14" ht="10" hidden="1" customHeight="1"/>
    <row r="832" spans="2:14" hidden="1">
      <c r="B832" s="5" t="s">
        <v>193</v>
      </c>
    </row>
    <row r="833" spans="1:21" hidden="1">
      <c r="F833" s="297" t="s">
        <v>260</v>
      </c>
      <c r="G833" s="297"/>
      <c r="H833" s="170" t="s">
        <v>261</v>
      </c>
    </row>
    <row r="834" spans="1:21" s="92" customFormat="1" hidden="1">
      <c r="C834" s="298" t="s">
        <v>119</v>
      </c>
      <c r="D834" s="298"/>
      <c r="E834" s="298"/>
      <c r="F834" s="299">
        <f>'XIV Total Budget'!E34</f>
        <v>0</v>
      </c>
      <c r="G834" s="299"/>
      <c r="H834" s="171" t="str">
        <f>IF(F834=0,"-",F834/F836)</f>
        <v>-</v>
      </c>
      <c r="M834" s="152"/>
      <c r="N834" s="152"/>
      <c r="O834" s="152"/>
      <c r="P834" s="152"/>
      <c r="Q834" s="120"/>
      <c r="R834" s="120"/>
      <c r="S834" s="120"/>
      <c r="T834" s="120"/>
      <c r="U834" s="120"/>
    </row>
    <row r="835" spans="1:21" s="92" customFormat="1" hidden="1">
      <c r="C835" s="298" t="s">
        <v>120</v>
      </c>
      <c r="D835" s="298"/>
      <c r="E835" s="298"/>
      <c r="F835" s="299">
        <f>'XIV Total Budget'!F34</f>
        <v>0</v>
      </c>
      <c r="G835" s="299"/>
      <c r="H835" s="171" t="str">
        <f>IF(F835=0,"-",F835/F836)</f>
        <v>-</v>
      </c>
      <c r="M835" s="152"/>
      <c r="N835" s="152"/>
      <c r="O835" s="152"/>
      <c r="P835" s="152"/>
      <c r="Q835" s="120"/>
      <c r="R835" s="120"/>
      <c r="S835" s="120"/>
      <c r="T835" s="120"/>
      <c r="U835" s="120"/>
    </row>
    <row r="836" spans="1:21" s="92" customFormat="1" hidden="1">
      <c r="C836" s="300" t="s">
        <v>121</v>
      </c>
      <c r="D836" s="300"/>
      <c r="E836" s="300"/>
      <c r="F836" s="299">
        <f>'XIV Total Budget'!C34</f>
        <v>0</v>
      </c>
      <c r="G836" s="299"/>
      <c r="H836" s="172" t="str">
        <f>IF(SUM(H834:H835)=0,"-",SUM(H834:H835))</f>
        <v>-</v>
      </c>
      <c r="M836" s="152"/>
      <c r="N836" s="152"/>
      <c r="O836" s="152"/>
      <c r="P836" s="152"/>
      <c r="Q836" s="120"/>
      <c r="R836" s="120"/>
      <c r="S836" s="120"/>
      <c r="T836" s="120"/>
      <c r="U836" s="120"/>
    </row>
    <row r="837" spans="1:21" ht="10" hidden="1" customHeight="1"/>
    <row r="838" spans="1:21" ht="10" hidden="1" customHeight="1"/>
    <row r="839" spans="1:21" ht="18" hidden="1">
      <c r="A839" s="93"/>
      <c r="B839" s="118" t="s">
        <v>206</v>
      </c>
      <c r="C839" s="93"/>
      <c r="D839" s="93"/>
      <c r="E839" s="93"/>
      <c r="F839" s="93"/>
      <c r="G839" s="93"/>
      <c r="H839" s="93"/>
      <c r="I839" s="311"/>
      <c r="J839" s="311"/>
      <c r="K839" s="311"/>
    </row>
    <row r="840" spans="1:21" hidden="1"/>
    <row r="841" spans="1:21" hidden="1">
      <c r="B841" s="38" t="str">
        <f>IF(AND(B844&lt;&gt;"",OR(B849="",F852="",B857="",D860="",D865="",D868="",I868="",G871="",G874="",G882="",G885="",G888="")),'Error txt'!$B$85,"")</f>
        <v/>
      </c>
      <c r="N841" s="151">
        <f>IF(B841="",0,1)</f>
        <v>0</v>
      </c>
    </row>
    <row r="842" spans="1:21" hidden="1">
      <c r="B842" s="94" t="s">
        <v>103</v>
      </c>
    </row>
    <row r="843" spans="1:21" hidden="1"/>
    <row r="844" spans="1:21" hidden="1">
      <c r="B844" s="301"/>
      <c r="C844" s="301"/>
      <c r="D844" s="301"/>
      <c r="E844" s="301"/>
      <c r="F844" s="301"/>
      <c r="G844" s="301"/>
      <c r="H844" s="301"/>
      <c r="I844" s="301"/>
      <c r="J844" s="301"/>
    </row>
    <row r="845" spans="1:21" ht="10" hidden="1" customHeight="1"/>
    <row r="846" spans="1:21" ht="10" hidden="1" customHeight="1"/>
    <row r="847" spans="1:21" hidden="1">
      <c r="B847" s="100" t="s">
        <v>251</v>
      </c>
    </row>
    <row r="848" spans="1:21" hidden="1"/>
    <row r="849" spans="2:10" hidden="1">
      <c r="B849" s="301"/>
      <c r="C849" s="301"/>
      <c r="D849" s="301"/>
      <c r="E849" s="301"/>
      <c r="F849" s="301"/>
      <c r="G849" s="301"/>
      <c r="H849" s="301"/>
      <c r="I849" s="301"/>
      <c r="J849" s="301"/>
    </row>
    <row r="850" spans="2:10" ht="10" hidden="1" customHeight="1"/>
    <row r="851" spans="2:10" ht="10" hidden="1" customHeight="1"/>
    <row r="852" spans="2:10" hidden="1">
      <c r="B852" s="94" t="s">
        <v>105</v>
      </c>
      <c r="F852" s="301"/>
      <c r="G852" s="301"/>
      <c r="H852" s="301"/>
    </row>
    <row r="853" spans="2:10" ht="10" hidden="1" customHeight="1"/>
    <row r="854" spans="2:10" ht="10" hidden="1" customHeight="1"/>
    <row r="855" spans="2:10" hidden="1">
      <c r="B855" s="94" t="s">
        <v>122</v>
      </c>
    </row>
    <row r="856" spans="2:10" hidden="1"/>
    <row r="857" spans="2:10" hidden="1">
      <c r="B857" s="301"/>
      <c r="C857" s="301"/>
      <c r="D857" s="301"/>
      <c r="E857" s="301"/>
      <c r="F857" s="301"/>
      <c r="G857" s="301"/>
      <c r="H857" s="301"/>
      <c r="I857" s="301"/>
      <c r="J857" s="301"/>
    </row>
    <row r="858" spans="2:10" ht="10" hidden="1" customHeight="1"/>
    <row r="859" spans="2:10" ht="10" hidden="1" customHeight="1"/>
    <row r="860" spans="2:10" hidden="1">
      <c r="B860" s="94" t="s">
        <v>106</v>
      </c>
      <c r="D860" s="306"/>
      <c r="E860" s="306"/>
      <c r="F860" s="306"/>
      <c r="G860" s="87"/>
      <c r="H860" s="87"/>
      <c r="I860" s="87"/>
      <c r="J860" s="87"/>
    </row>
    <row r="861" spans="2:10" ht="10" hidden="1" customHeight="1"/>
    <row r="862" spans="2:10" ht="10" hidden="1" customHeight="1"/>
    <row r="863" spans="2:10" hidden="1">
      <c r="B863" s="88" t="s">
        <v>107</v>
      </c>
    </row>
    <row r="864" spans="2:10" hidden="1"/>
    <row r="865" spans="2:10" hidden="1">
      <c r="B865" s="94" t="s">
        <v>108</v>
      </c>
      <c r="D865" s="301"/>
      <c r="E865" s="301"/>
      <c r="F865" s="301"/>
      <c r="G865" s="301"/>
      <c r="H865" s="301"/>
      <c r="I865" s="301"/>
      <c r="J865" s="301"/>
    </row>
    <row r="866" spans="2:10" ht="10" hidden="1" customHeight="1"/>
    <row r="867" spans="2:10" ht="10" hidden="1" customHeight="1"/>
    <row r="868" spans="2:10" hidden="1">
      <c r="B868" s="94" t="s">
        <v>109</v>
      </c>
      <c r="D868" s="305"/>
      <c r="E868" s="305"/>
      <c r="F868" s="305"/>
      <c r="H868" s="94" t="s">
        <v>110</v>
      </c>
      <c r="I868" s="305"/>
      <c r="J868" s="305"/>
    </row>
    <row r="869" spans="2:10" ht="10" hidden="1" customHeight="1"/>
    <row r="870" spans="2:10" ht="10" hidden="1" customHeight="1"/>
    <row r="871" spans="2:10" hidden="1">
      <c r="B871" s="94" t="s">
        <v>111</v>
      </c>
      <c r="G871" s="301"/>
      <c r="H871" s="301"/>
      <c r="I871" s="301"/>
      <c r="J871" s="301"/>
    </row>
    <row r="872" spans="2:10" ht="10" hidden="1" customHeight="1">
      <c r="H872" s="87"/>
    </row>
    <row r="873" spans="2:10" ht="10" hidden="1" customHeight="1"/>
    <row r="874" spans="2:10" hidden="1">
      <c r="B874" s="94" t="s">
        <v>112</v>
      </c>
      <c r="G874" s="301"/>
      <c r="H874" s="301"/>
      <c r="I874" s="301"/>
      <c r="J874" s="301"/>
    </row>
    <row r="875" spans="2:10" hidden="1">
      <c r="B875" s="97" t="s">
        <v>113</v>
      </c>
    </row>
    <row r="876" spans="2:10" ht="10" hidden="1" customHeight="1"/>
    <row r="877" spans="2:10" hidden="1">
      <c r="B877" s="94" t="s">
        <v>114</v>
      </c>
      <c r="G877" s="301"/>
      <c r="H877" s="301"/>
      <c r="I877" s="301"/>
      <c r="J877" s="301"/>
    </row>
    <row r="878" spans="2:10" ht="10" hidden="1" customHeight="1"/>
    <row r="879" spans="2:10" ht="10" hidden="1" customHeight="1"/>
    <row r="880" spans="2:10" hidden="1">
      <c r="B880" s="88" t="s">
        <v>115</v>
      </c>
    </row>
    <row r="881" spans="2:14" hidden="1"/>
    <row r="882" spans="2:14" hidden="1">
      <c r="B882" s="94" t="s">
        <v>116</v>
      </c>
      <c r="F882" s="87"/>
      <c r="G882" s="301"/>
      <c r="H882" s="301"/>
      <c r="I882" s="301"/>
      <c r="J882" s="301"/>
    </row>
    <row r="883" spans="2:14" ht="10" hidden="1" customHeight="1"/>
    <row r="884" spans="2:14" ht="10" hidden="1" customHeight="1"/>
    <row r="885" spans="2:14" hidden="1">
      <c r="B885" s="94" t="s">
        <v>112</v>
      </c>
      <c r="G885" s="301"/>
      <c r="H885" s="301"/>
      <c r="I885" s="301"/>
      <c r="J885" s="301"/>
    </row>
    <row r="886" spans="2:14" hidden="1">
      <c r="B886" s="97" t="s">
        <v>113</v>
      </c>
    </row>
    <row r="887" spans="2:14" hidden="1"/>
    <row r="888" spans="2:14" hidden="1">
      <c r="B888" s="94" t="s">
        <v>117</v>
      </c>
      <c r="G888" s="301"/>
      <c r="H888" s="301"/>
      <c r="I888" s="301"/>
      <c r="J888" s="301"/>
    </row>
    <row r="889" spans="2:14" ht="10" hidden="1" customHeight="1"/>
    <row r="890" spans="2:14" ht="10" hidden="1" customHeight="1"/>
    <row r="891" spans="2:14" hidden="1">
      <c r="B891" s="88" t="s">
        <v>192</v>
      </c>
      <c r="I891" s="91" t="s">
        <v>68</v>
      </c>
    </row>
    <row r="892" spans="2:14" hidden="1">
      <c r="B892" s="34" t="str">
        <f>IF(AND(B844&lt;&gt;"",B893=""),'Error txt'!$B$86,"")</f>
        <v/>
      </c>
      <c r="N892" s="151">
        <f>IF(B892="",0,1)</f>
        <v>0</v>
      </c>
    </row>
    <row r="893" spans="2:14" ht="135.75" hidden="1" customHeight="1">
      <c r="B893" s="302"/>
      <c r="C893" s="303"/>
      <c r="D893" s="303"/>
      <c r="E893" s="303"/>
      <c r="F893" s="303"/>
      <c r="G893" s="303"/>
      <c r="H893" s="303"/>
      <c r="I893" s="303"/>
      <c r="J893" s="304"/>
    </row>
    <row r="894" spans="2:14" ht="10" hidden="1" customHeight="1"/>
    <row r="895" spans="2:14" ht="10" hidden="1" customHeight="1"/>
    <row r="896" spans="2:14" hidden="1">
      <c r="B896" s="5" t="s">
        <v>193</v>
      </c>
    </row>
    <row r="897" spans="3:21" hidden="1">
      <c r="F897" s="297" t="s">
        <v>260</v>
      </c>
      <c r="G897" s="297"/>
      <c r="H897" s="170" t="s">
        <v>261</v>
      </c>
    </row>
    <row r="898" spans="3:21" s="92" customFormat="1" hidden="1">
      <c r="C898" s="298" t="s">
        <v>119</v>
      </c>
      <c r="D898" s="298"/>
      <c r="E898" s="298"/>
      <c r="F898" s="299">
        <f>'XIV Total Budget'!E35</f>
        <v>0</v>
      </c>
      <c r="G898" s="299"/>
      <c r="H898" s="171" t="str">
        <f>IF(F898=0,"-",F898/F900)</f>
        <v>-</v>
      </c>
      <c r="M898" s="152"/>
      <c r="N898" s="152"/>
      <c r="O898" s="152"/>
      <c r="P898" s="152"/>
      <c r="Q898" s="120"/>
      <c r="R898" s="120"/>
      <c r="S898" s="120"/>
      <c r="T898" s="120"/>
      <c r="U898" s="120"/>
    </row>
    <row r="899" spans="3:21" s="92" customFormat="1" hidden="1">
      <c r="C899" s="298" t="s">
        <v>120</v>
      </c>
      <c r="D899" s="298"/>
      <c r="E899" s="298"/>
      <c r="F899" s="299">
        <f>'XIV Total Budget'!F35</f>
        <v>0</v>
      </c>
      <c r="G899" s="299"/>
      <c r="H899" s="171" t="str">
        <f>IF(F899=0,"-",F899/F900)</f>
        <v>-</v>
      </c>
      <c r="M899" s="152"/>
      <c r="N899" s="152"/>
      <c r="O899" s="152"/>
      <c r="P899" s="152"/>
      <c r="Q899" s="120"/>
      <c r="R899" s="120"/>
      <c r="S899" s="120"/>
      <c r="T899" s="120"/>
      <c r="U899" s="120"/>
    </row>
    <row r="900" spans="3:21" s="92" customFormat="1" hidden="1">
      <c r="C900" s="300" t="s">
        <v>121</v>
      </c>
      <c r="D900" s="300"/>
      <c r="E900" s="300"/>
      <c r="F900" s="299">
        <f>'XIV Total Budget'!C35</f>
        <v>0</v>
      </c>
      <c r="G900" s="299"/>
      <c r="H900" s="172" t="str">
        <f>IF(SUM(H898:H899)=0,"-",SUM(H898:H899))</f>
        <v>-</v>
      </c>
      <c r="M900" s="152"/>
      <c r="N900" s="152"/>
      <c r="O900" s="152"/>
      <c r="P900" s="152"/>
      <c r="Q900" s="120"/>
      <c r="R900" s="120"/>
      <c r="S900" s="120"/>
      <c r="T900" s="120"/>
      <c r="U900" s="120"/>
    </row>
    <row r="901" spans="3:21" ht="10" hidden="1" customHeight="1">
      <c r="F901" s="3"/>
    </row>
    <row r="902" spans="3:21" ht="10" hidden="1" customHeight="1"/>
    <row r="903" spans="3:21" hidden="1"/>
    <row r="904" spans="3:21" hidden="1"/>
  </sheetData>
  <sheetProtection algorithmName="SHA-512" hashValue="L2xwu/aRABhIWbxNDjpqLyegw5pAqsTojOt5rbAFq5J5XkVzz8TpbWr9Lv75v8MzX37+xVOOJjwwU5Ocsj/CQA==" saltValue="IsX1Sr4M71Iqtc878W4akQ==" spinCount="100000" sheet="1" objects="1" scenarios="1"/>
  <mergeCells count="324">
    <mergeCell ref="F897:G897"/>
    <mergeCell ref="F129:G129"/>
    <mergeCell ref="F193:G193"/>
    <mergeCell ref="F257:G257"/>
    <mergeCell ref="F321:G321"/>
    <mergeCell ref="F385:G385"/>
    <mergeCell ref="F449:G449"/>
    <mergeCell ref="F513:G513"/>
    <mergeCell ref="F577:G577"/>
    <mergeCell ref="F641:G641"/>
    <mergeCell ref="D228:F228"/>
    <mergeCell ref="C259:E259"/>
    <mergeCell ref="F259:G259"/>
    <mergeCell ref="C260:E260"/>
    <mergeCell ref="F260:G260"/>
    <mergeCell ref="D289:J289"/>
    <mergeCell ref="D292:F292"/>
    <mergeCell ref="I292:J292"/>
    <mergeCell ref="G295:J295"/>
    <mergeCell ref="G298:J298"/>
    <mergeCell ref="B268:J268"/>
    <mergeCell ref="B273:J273"/>
    <mergeCell ref="F276:H276"/>
    <mergeCell ref="B281:J281"/>
    <mergeCell ref="I455:K455"/>
    <mergeCell ref="I519:K519"/>
    <mergeCell ref="I583:K583"/>
    <mergeCell ref="I647:K647"/>
    <mergeCell ref="I711:K711"/>
    <mergeCell ref="I775:K775"/>
    <mergeCell ref="I839:K839"/>
    <mergeCell ref="D481:J481"/>
    <mergeCell ref="D484:F484"/>
    <mergeCell ref="I484:J484"/>
    <mergeCell ref="G487:J487"/>
    <mergeCell ref="G490:J490"/>
    <mergeCell ref="B460:J460"/>
    <mergeCell ref="B465:J465"/>
    <mergeCell ref="F468:H468"/>
    <mergeCell ref="B473:J473"/>
    <mergeCell ref="D476:F476"/>
    <mergeCell ref="C514:E514"/>
    <mergeCell ref="F705:G705"/>
    <mergeCell ref="F769:G769"/>
    <mergeCell ref="F833:G833"/>
    <mergeCell ref="F514:G514"/>
    <mergeCell ref="C515:E515"/>
    <mergeCell ref="F515:G515"/>
    <mergeCell ref="I391:K391"/>
    <mergeCell ref="B76:J76"/>
    <mergeCell ref="B81:J81"/>
    <mergeCell ref="F84:H84"/>
    <mergeCell ref="B89:J89"/>
    <mergeCell ref="D92:F92"/>
    <mergeCell ref="D97:J97"/>
    <mergeCell ref="D100:F100"/>
    <mergeCell ref="I100:J100"/>
    <mergeCell ref="G103:J103"/>
    <mergeCell ref="D161:J161"/>
    <mergeCell ref="D164:F164"/>
    <mergeCell ref="I164:J164"/>
    <mergeCell ref="B189:J189"/>
    <mergeCell ref="G106:J106"/>
    <mergeCell ref="G109:J109"/>
    <mergeCell ref="G114:J114"/>
    <mergeCell ref="G117:J117"/>
    <mergeCell ref="G120:J120"/>
    <mergeCell ref="C196:E196"/>
    <mergeCell ref="F196:G196"/>
    <mergeCell ref="C132:E132"/>
    <mergeCell ref="F132:G132"/>
    <mergeCell ref="D225:J225"/>
    <mergeCell ref="I3:K3"/>
    <mergeCell ref="J68:K68"/>
    <mergeCell ref="I71:K71"/>
    <mergeCell ref="I135:K135"/>
    <mergeCell ref="I199:K199"/>
    <mergeCell ref="I263:K263"/>
    <mergeCell ref="I327:K327"/>
    <mergeCell ref="B9:J9"/>
    <mergeCell ref="B14:J14"/>
    <mergeCell ref="F17:H17"/>
    <mergeCell ref="B22:J22"/>
    <mergeCell ref="B58:J58"/>
    <mergeCell ref="F63:G63"/>
    <mergeCell ref="C63:E63"/>
    <mergeCell ref="C64:E64"/>
    <mergeCell ref="C65:E65"/>
    <mergeCell ref="F64:G64"/>
    <mergeCell ref="F65:G65"/>
    <mergeCell ref="D25:F25"/>
    <mergeCell ref="G42:J42"/>
    <mergeCell ref="G50:J50"/>
    <mergeCell ref="G53:J53"/>
    <mergeCell ref="G47:J47"/>
    <mergeCell ref="D30:J30"/>
    <mergeCell ref="D33:F33"/>
    <mergeCell ref="I33:J33"/>
    <mergeCell ref="G36:J36"/>
    <mergeCell ref="G39:J39"/>
    <mergeCell ref="B125:J125"/>
    <mergeCell ref="B140:J140"/>
    <mergeCell ref="C194:E194"/>
    <mergeCell ref="F194:G194"/>
    <mergeCell ref="C195:E195"/>
    <mergeCell ref="F195:G195"/>
    <mergeCell ref="G167:J167"/>
    <mergeCell ref="G170:J170"/>
    <mergeCell ref="G178:J178"/>
    <mergeCell ref="G181:J181"/>
    <mergeCell ref="G184:J184"/>
    <mergeCell ref="G173:J173"/>
    <mergeCell ref="B145:J145"/>
    <mergeCell ref="F148:H148"/>
    <mergeCell ref="B153:J153"/>
    <mergeCell ref="D156:F156"/>
    <mergeCell ref="C130:E130"/>
    <mergeCell ref="F130:G130"/>
    <mergeCell ref="C131:E131"/>
    <mergeCell ref="F131:G131"/>
    <mergeCell ref="I228:J228"/>
    <mergeCell ref="G231:J231"/>
    <mergeCell ref="G234:J234"/>
    <mergeCell ref="B204:J204"/>
    <mergeCell ref="B209:J209"/>
    <mergeCell ref="F212:H212"/>
    <mergeCell ref="B217:J217"/>
    <mergeCell ref="D220:F220"/>
    <mergeCell ref="C258:E258"/>
    <mergeCell ref="F258:G258"/>
    <mergeCell ref="G237:J237"/>
    <mergeCell ref="G242:J242"/>
    <mergeCell ref="G245:J245"/>
    <mergeCell ref="G248:J248"/>
    <mergeCell ref="B253:J253"/>
    <mergeCell ref="D284:F284"/>
    <mergeCell ref="C322:E322"/>
    <mergeCell ref="F322:G322"/>
    <mergeCell ref="C323:E323"/>
    <mergeCell ref="F323:G323"/>
    <mergeCell ref="C324:E324"/>
    <mergeCell ref="F324:G324"/>
    <mergeCell ref="G301:J301"/>
    <mergeCell ref="G306:J306"/>
    <mergeCell ref="G309:J309"/>
    <mergeCell ref="G312:J312"/>
    <mergeCell ref="B317:J317"/>
    <mergeCell ref="D353:J353"/>
    <mergeCell ref="D356:F356"/>
    <mergeCell ref="I356:J356"/>
    <mergeCell ref="G359:J359"/>
    <mergeCell ref="G362:J362"/>
    <mergeCell ref="B332:J332"/>
    <mergeCell ref="B337:J337"/>
    <mergeCell ref="F340:H340"/>
    <mergeCell ref="B345:J345"/>
    <mergeCell ref="D348:F348"/>
    <mergeCell ref="C386:E386"/>
    <mergeCell ref="F386:G386"/>
    <mergeCell ref="C387:E387"/>
    <mergeCell ref="F387:G387"/>
    <mergeCell ref="C388:E388"/>
    <mergeCell ref="F388:G388"/>
    <mergeCell ref="G365:J365"/>
    <mergeCell ref="G370:J370"/>
    <mergeCell ref="G373:J373"/>
    <mergeCell ref="G376:J376"/>
    <mergeCell ref="B381:J381"/>
    <mergeCell ref="D417:J417"/>
    <mergeCell ref="D420:F420"/>
    <mergeCell ref="I420:J420"/>
    <mergeCell ref="G423:J423"/>
    <mergeCell ref="G426:J426"/>
    <mergeCell ref="B396:J396"/>
    <mergeCell ref="B401:J401"/>
    <mergeCell ref="F404:H404"/>
    <mergeCell ref="B409:J409"/>
    <mergeCell ref="D412:F412"/>
    <mergeCell ref="C450:E450"/>
    <mergeCell ref="F450:G450"/>
    <mergeCell ref="C451:E451"/>
    <mergeCell ref="F451:G451"/>
    <mergeCell ref="C452:E452"/>
    <mergeCell ref="F452:G452"/>
    <mergeCell ref="G429:J429"/>
    <mergeCell ref="G434:J434"/>
    <mergeCell ref="G437:J437"/>
    <mergeCell ref="G440:J440"/>
    <mergeCell ref="B445:J445"/>
    <mergeCell ref="C516:E516"/>
    <mergeCell ref="F516:G516"/>
    <mergeCell ref="G493:J493"/>
    <mergeCell ref="G498:J498"/>
    <mergeCell ref="G501:J501"/>
    <mergeCell ref="G504:J504"/>
    <mergeCell ref="B509:J509"/>
    <mergeCell ref="D545:J545"/>
    <mergeCell ref="D548:F548"/>
    <mergeCell ref="I548:J548"/>
    <mergeCell ref="G551:J551"/>
    <mergeCell ref="G554:J554"/>
    <mergeCell ref="B524:J524"/>
    <mergeCell ref="B529:J529"/>
    <mergeCell ref="F532:H532"/>
    <mergeCell ref="B537:J537"/>
    <mergeCell ref="D540:F540"/>
    <mergeCell ref="C578:E578"/>
    <mergeCell ref="F578:G578"/>
    <mergeCell ref="C579:E579"/>
    <mergeCell ref="F579:G579"/>
    <mergeCell ref="C580:E580"/>
    <mergeCell ref="F580:G580"/>
    <mergeCell ref="G557:J557"/>
    <mergeCell ref="G562:J562"/>
    <mergeCell ref="G565:J565"/>
    <mergeCell ref="G568:J568"/>
    <mergeCell ref="B573:J573"/>
    <mergeCell ref="D609:J609"/>
    <mergeCell ref="D612:F612"/>
    <mergeCell ref="I612:J612"/>
    <mergeCell ref="G615:J615"/>
    <mergeCell ref="G618:J618"/>
    <mergeCell ref="B588:J588"/>
    <mergeCell ref="B593:J593"/>
    <mergeCell ref="F596:H596"/>
    <mergeCell ref="B601:J601"/>
    <mergeCell ref="D604:F604"/>
    <mergeCell ref="C642:E642"/>
    <mergeCell ref="F642:G642"/>
    <mergeCell ref="C643:E643"/>
    <mergeCell ref="F643:G643"/>
    <mergeCell ref="C644:E644"/>
    <mergeCell ref="F644:G644"/>
    <mergeCell ref="G621:J621"/>
    <mergeCell ref="G626:J626"/>
    <mergeCell ref="G629:J629"/>
    <mergeCell ref="G632:J632"/>
    <mergeCell ref="B637:J637"/>
    <mergeCell ref="D673:J673"/>
    <mergeCell ref="D676:F676"/>
    <mergeCell ref="I676:J676"/>
    <mergeCell ref="G679:J679"/>
    <mergeCell ref="G682:J682"/>
    <mergeCell ref="B652:J652"/>
    <mergeCell ref="B657:J657"/>
    <mergeCell ref="F660:H660"/>
    <mergeCell ref="B665:J665"/>
    <mergeCell ref="D668:F668"/>
    <mergeCell ref="C706:E706"/>
    <mergeCell ref="F706:G706"/>
    <mergeCell ref="C707:E707"/>
    <mergeCell ref="F707:G707"/>
    <mergeCell ref="C708:E708"/>
    <mergeCell ref="F708:G708"/>
    <mergeCell ref="G685:J685"/>
    <mergeCell ref="G690:J690"/>
    <mergeCell ref="G693:J693"/>
    <mergeCell ref="G696:J696"/>
    <mergeCell ref="B701:J701"/>
    <mergeCell ref="D737:J737"/>
    <mergeCell ref="D740:F740"/>
    <mergeCell ref="I740:J740"/>
    <mergeCell ref="G743:J743"/>
    <mergeCell ref="G746:J746"/>
    <mergeCell ref="B716:J716"/>
    <mergeCell ref="B721:J721"/>
    <mergeCell ref="F724:H724"/>
    <mergeCell ref="B729:J729"/>
    <mergeCell ref="D732:F732"/>
    <mergeCell ref="C770:E770"/>
    <mergeCell ref="F770:G770"/>
    <mergeCell ref="C771:E771"/>
    <mergeCell ref="F771:G771"/>
    <mergeCell ref="C772:E772"/>
    <mergeCell ref="F772:G772"/>
    <mergeCell ref="G749:J749"/>
    <mergeCell ref="G754:J754"/>
    <mergeCell ref="G757:J757"/>
    <mergeCell ref="G760:J760"/>
    <mergeCell ref="B765:J765"/>
    <mergeCell ref="D801:J801"/>
    <mergeCell ref="D804:F804"/>
    <mergeCell ref="I804:J804"/>
    <mergeCell ref="G807:J807"/>
    <mergeCell ref="G810:J810"/>
    <mergeCell ref="B780:J780"/>
    <mergeCell ref="B785:J785"/>
    <mergeCell ref="F788:H788"/>
    <mergeCell ref="B793:J793"/>
    <mergeCell ref="D796:F796"/>
    <mergeCell ref="F834:G834"/>
    <mergeCell ref="C835:E835"/>
    <mergeCell ref="F835:G835"/>
    <mergeCell ref="C836:E836"/>
    <mergeCell ref="F836:G836"/>
    <mergeCell ref="G813:J813"/>
    <mergeCell ref="G818:J818"/>
    <mergeCell ref="G821:J821"/>
    <mergeCell ref="G824:J824"/>
    <mergeCell ref="B829:J829"/>
    <mergeCell ref="I62:J65"/>
    <mergeCell ref="F62:G62"/>
    <mergeCell ref="C898:E898"/>
    <mergeCell ref="F898:G898"/>
    <mergeCell ref="C899:E899"/>
    <mergeCell ref="F899:G899"/>
    <mergeCell ref="C900:E900"/>
    <mergeCell ref="F900:G900"/>
    <mergeCell ref="G877:J877"/>
    <mergeCell ref="G882:J882"/>
    <mergeCell ref="G885:J885"/>
    <mergeCell ref="G888:J888"/>
    <mergeCell ref="B893:J893"/>
    <mergeCell ref="D865:J865"/>
    <mergeCell ref="D868:F868"/>
    <mergeCell ref="I868:J868"/>
    <mergeCell ref="G871:J871"/>
    <mergeCell ref="G874:J874"/>
    <mergeCell ref="B844:J844"/>
    <mergeCell ref="B849:J849"/>
    <mergeCell ref="F852:H852"/>
    <mergeCell ref="B857:J857"/>
    <mergeCell ref="D860:F860"/>
    <mergeCell ref="C834:E834"/>
  </mergeCells>
  <conditionalFormatting sqref="B7">
    <cfRule type="expression" dxfId="476" priority="255">
      <formula>$B$9=""</formula>
    </cfRule>
  </conditionalFormatting>
  <conditionalFormatting sqref="B12">
    <cfRule type="expression" dxfId="475" priority="254">
      <formula>$B$14=""</formula>
    </cfRule>
  </conditionalFormatting>
  <conditionalFormatting sqref="B17">
    <cfRule type="expression" dxfId="474" priority="253">
      <formula>$F$17=""</formula>
    </cfRule>
  </conditionalFormatting>
  <conditionalFormatting sqref="B20">
    <cfRule type="expression" dxfId="473" priority="252">
      <formula>$B$22=""</formula>
    </cfRule>
  </conditionalFormatting>
  <conditionalFormatting sqref="B25">
    <cfRule type="expression" dxfId="472" priority="251">
      <formula>$D$25=""</formula>
    </cfRule>
  </conditionalFormatting>
  <conditionalFormatting sqref="B30">
    <cfRule type="expression" dxfId="471" priority="250">
      <formula>$D$30=""</formula>
    </cfRule>
  </conditionalFormatting>
  <conditionalFormatting sqref="B33">
    <cfRule type="expression" dxfId="470" priority="249">
      <formula>$D$33=""</formula>
    </cfRule>
  </conditionalFormatting>
  <conditionalFormatting sqref="H33">
    <cfRule type="expression" dxfId="469" priority="248">
      <formula>$I$33=""</formula>
    </cfRule>
  </conditionalFormatting>
  <conditionalFormatting sqref="B36">
    <cfRule type="expression" dxfId="468" priority="247">
      <formula>$G$36=""</formula>
    </cfRule>
  </conditionalFormatting>
  <conditionalFormatting sqref="B39">
    <cfRule type="expression" dxfId="467" priority="246">
      <formula>$G$39=""</formula>
    </cfRule>
  </conditionalFormatting>
  <conditionalFormatting sqref="B47">
    <cfRule type="expression" dxfId="466" priority="244">
      <formula>$G$47=""</formula>
    </cfRule>
  </conditionalFormatting>
  <conditionalFormatting sqref="B50">
    <cfRule type="expression" dxfId="465" priority="243">
      <formula>$G$50=""</formula>
    </cfRule>
  </conditionalFormatting>
  <conditionalFormatting sqref="B53">
    <cfRule type="expression" dxfId="464" priority="242">
      <formula>$G$53=""</formula>
    </cfRule>
  </conditionalFormatting>
  <conditionalFormatting sqref="B74">
    <cfRule type="expression" dxfId="463" priority="241">
      <formula>$B$76=""</formula>
    </cfRule>
  </conditionalFormatting>
  <conditionalFormatting sqref="B79">
    <cfRule type="expression" dxfId="462" priority="240">
      <formula>$B$81=""</formula>
    </cfRule>
  </conditionalFormatting>
  <conditionalFormatting sqref="B84">
    <cfRule type="expression" dxfId="461" priority="239">
      <formula>$F$84=""</formula>
    </cfRule>
  </conditionalFormatting>
  <conditionalFormatting sqref="B87">
    <cfRule type="expression" dxfId="460" priority="238">
      <formula>$B$89=""</formula>
    </cfRule>
  </conditionalFormatting>
  <conditionalFormatting sqref="B92">
    <cfRule type="expression" dxfId="459" priority="237">
      <formula>$D$92=""</formula>
    </cfRule>
  </conditionalFormatting>
  <conditionalFormatting sqref="B97">
    <cfRule type="expression" dxfId="458" priority="236">
      <formula>$D$97=""</formula>
    </cfRule>
  </conditionalFormatting>
  <conditionalFormatting sqref="B100">
    <cfRule type="expression" dxfId="457" priority="235">
      <formula>$D$100=""</formula>
    </cfRule>
  </conditionalFormatting>
  <conditionalFormatting sqref="H100">
    <cfRule type="expression" dxfId="456" priority="234">
      <formula>$I$100=""</formula>
    </cfRule>
  </conditionalFormatting>
  <conditionalFormatting sqref="B103">
    <cfRule type="expression" dxfId="455" priority="233">
      <formula>$G$103=""</formula>
    </cfRule>
  </conditionalFormatting>
  <conditionalFormatting sqref="B106">
    <cfRule type="expression" dxfId="454" priority="232">
      <formula>$G$106=""</formula>
    </cfRule>
  </conditionalFormatting>
  <conditionalFormatting sqref="B114">
    <cfRule type="expression" dxfId="453" priority="231">
      <formula>$G$114=""</formula>
    </cfRule>
  </conditionalFormatting>
  <conditionalFormatting sqref="B117">
    <cfRule type="expression" dxfId="452" priority="230">
      <formula>$G$117=""</formula>
    </cfRule>
  </conditionalFormatting>
  <conditionalFormatting sqref="B120">
    <cfRule type="expression" dxfId="451" priority="229">
      <formula>$G$120=""</formula>
    </cfRule>
  </conditionalFormatting>
  <conditionalFormatting sqref="B143">
    <cfRule type="expression" dxfId="450" priority="228">
      <formula>AND(B140&lt;&gt;"",B145="")</formula>
    </cfRule>
  </conditionalFormatting>
  <conditionalFormatting sqref="B148">
    <cfRule type="expression" dxfId="449" priority="227">
      <formula>AND(B140&lt;&gt;"",F148="")</formula>
    </cfRule>
  </conditionalFormatting>
  <conditionalFormatting sqref="B151">
    <cfRule type="expression" dxfId="448" priority="226">
      <formula>AND(B140&lt;&gt;"",B153="")</formula>
    </cfRule>
  </conditionalFormatting>
  <conditionalFormatting sqref="B156">
    <cfRule type="expression" dxfId="447" priority="225">
      <formula>AND(B140&lt;&gt;"",D156="")</formula>
    </cfRule>
  </conditionalFormatting>
  <conditionalFormatting sqref="B161">
    <cfRule type="expression" dxfId="446" priority="224">
      <formula>AND(B140&lt;&gt;"",D161="")</formula>
    </cfRule>
  </conditionalFormatting>
  <conditionalFormatting sqref="B164">
    <cfRule type="expression" dxfId="445" priority="223">
      <formula>AND(B140&lt;&gt;"",D164="")</formula>
    </cfRule>
  </conditionalFormatting>
  <conditionalFormatting sqref="H164">
    <cfRule type="expression" dxfId="444" priority="222">
      <formula>AND(B140&lt;&gt;"",I164="")</formula>
    </cfRule>
  </conditionalFormatting>
  <conditionalFormatting sqref="B167">
    <cfRule type="expression" dxfId="443" priority="221">
      <formula>AND(B140&lt;&gt;"",G167="")</formula>
    </cfRule>
  </conditionalFormatting>
  <conditionalFormatting sqref="B170">
    <cfRule type="expression" dxfId="442" priority="220">
      <formula>AND(B140&lt;&gt;"",G170="")</formula>
    </cfRule>
  </conditionalFormatting>
  <conditionalFormatting sqref="B178">
    <cfRule type="expression" dxfId="441" priority="219">
      <formula>AND(B140&lt;&gt;"",G178="")</formula>
    </cfRule>
  </conditionalFormatting>
  <conditionalFormatting sqref="B181">
    <cfRule type="expression" dxfId="440" priority="218">
      <formula>AND(B140&lt;&gt;"",G181="")</formula>
    </cfRule>
  </conditionalFormatting>
  <conditionalFormatting sqref="B184">
    <cfRule type="expression" dxfId="439" priority="217">
      <formula>AND(B140&lt;&gt;"",G184="")</formula>
    </cfRule>
  </conditionalFormatting>
  <conditionalFormatting sqref="B207">
    <cfRule type="expression" dxfId="438" priority="204">
      <formula>AND(B204&lt;&gt;"",B209="")</formula>
    </cfRule>
  </conditionalFormatting>
  <conditionalFormatting sqref="B212">
    <cfRule type="expression" dxfId="437" priority="203">
      <formula>AND(B204&lt;&gt;"",F212="")</formula>
    </cfRule>
  </conditionalFormatting>
  <conditionalFormatting sqref="B215">
    <cfRule type="expression" dxfId="436" priority="202">
      <formula>AND(B204&lt;&gt;"",B217="")</formula>
    </cfRule>
  </conditionalFormatting>
  <conditionalFormatting sqref="B220">
    <cfRule type="expression" dxfId="435" priority="201">
      <formula>AND(B204&lt;&gt;"",D220="")</formula>
    </cfRule>
  </conditionalFormatting>
  <conditionalFormatting sqref="B225">
    <cfRule type="expression" dxfId="434" priority="200">
      <formula>AND(B204&lt;&gt;"",D225="")</formula>
    </cfRule>
  </conditionalFormatting>
  <conditionalFormatting sqref="B228">
    <cfRule type="expression" dxfId="433" priority="199">
      <formula>AND(B204&lt;&gt;"",D228="")</formula>
    </cfRule>
  </conditionalFormatting>
  <conditionalFormatting sqref="H228">
    <cfRule type="expression" dxfId="432" priority="198">
      <formula>AND(B204&lt;&gt;"",I228="")</formula>
    </cfRule>
  </conditionalFormatting>
  <conditionalFormatting sqref="B231">
    <cfRule type="expression" dxfId="431" priority="197">
      <formula>AND(B204&lt;&gt;"",G231="")</formula>
    </cfRule>
  </conditionalFormatting>
  <conditionalFormatting sqref="B234">
    <cfRule type="expression" dxfId="430" priority="196">
      <formula>AND(B204&lt;&gt;"",G234="")</formula>
    </cfRule>
  </conditionalFormatting>
  <conditionalFormatting sqref="B242">
    <cfRule type="expression" dxfId="429" priority="195">
      <formula>AND(B204&lt;&gt;"",G242="")</formula>
    </cfRule>
  </conditionalFormatting>
  <conditionalFormatting sqref="B245">
    <cfRule type="expression" dxfId="428" priority="194">
      <formula>AND(B204&lt;&gt;"",G245="")</formula>
    </cfRule>
  </conditionalFormatting>
  <conditionalFormatting sqref="B248">
    <cfRule type="expression" dxfId="427" priority="193">
      <formula>AND(B204&lt;&gt;"",G248="")</formula>
    </cfRule>
  </conditionalFormatting>
  <conditionalFormatting sqref="B271">
    <cfRule type="expression" dxfId="426" priority="192">
      <formula>AND(B268&lt;&gt;"",B273="")</formula>
    </cfRule>
  </conditionalFormatting>
  <conditionalFormatting sqref="B276">
    <cfRule type="expression" dxfId="425" priority="191">
      <formula>AND(B268&lt;&gt;"",F276="")</formula>
    </cfRule>
  </conditionalFormatting>
  <conditionalFormatting sqref="B279">
    <cfRule type="expression" dxfId="424" priority="190">
      <formula>AND(B268&lt;&gt;"",B281="")</formula>
    </cfRule>
  </conditionalFormatting>
  <conditionalFormatting sqref="B284">
    <cfRule type="expression" dxfId="423" priority="189">
      <formula>AND(B268&lt;&gt;"",D284="")</formula>
    </cfRule>
  </conditionalFormatting>
  <conditionalFormatting sqref="B289">
    <cfRule type="expression" dxfId="422" priority="188">
      <formula>AND(B268&lt;&gt;"",D289="")</formula>
    </cfRule>
  </conditionalFormatting>
  <conditionalFormatting sqref="B292">
    <cfRule type="expression" dxfId="421" priority="187">
      <formula>AND(B268&lt;&gt;"",D292="")</formula>
    </cfRule>
  </conditionalFormatting>
  <conditionalFormatting sqref="H292">
    <cfRule type="expression" dxfId="420" priority="186">
      <formula>AND(B268&lt;&gt;"",I292="")</formula>
    </cfRule>
  </conditionalFormatting>
  <conditionalFormatting sqref="B295">
    <cfRule type="expression" dxfId="419" priority="185">
      <formula>AND(B268&lt;&gt;"",G295="")</formula>
    </cfRule>
  </conditionalFormatting>
  <conditionalFormatting sqref="B298">
    <cfRule type="expression" dxfId="418" priority="184">
      <formula>AND(B268&lt;&gt;"",G298="")</formula>
    </cfRule>
  </conditionalFormatting>
  <conditionalFormatting sqref="B306">
    <cfRule type="expression" dxfId="417" priority="183">
      <formula>AND(B268&lt;&gt;"",G306="")</formula>
    </cfRule>
  </conditionalFormatting>
  <conditionalFormatting sqref="B309">
    <cfRule type="expression" dxfId="416" priority="182">
      <formula>AND(B268&lt;&gt;"",G309="")</formula>
    </cfRule>
  </conditionalFormatting>
  <conditionalFormatting sqref="B312">
    <cfRule type="expression" dxfId="415" priority="181">
      <formula>AND(B268&lt;&gt;"",G312="")</formula>
    </cfRule>
  </conditionalFormatting>
  <conditionalFormatting sqref="B335">
    <cfRule type="expression" dxfId="414" priority="180">
      <formula>AND(B332&lt;&gt;"",B337="")</formula>
    </cfRule>
  </conditionalFormatting>
  <conditionalFormatting sqref="B340">
    <cfRule type="expression" dxfId="413" priority="179">
      <formula>AND(B332&lt;&gt;"",F340="")</formula>
    </cfRule>
  </conditionalFormatting>
  <conditionalFormatting sqref="B343">
    <cfRule type="expression" dxfId="412" priority="178">
      <formula>AND(B332&lt;&gt;"",B345="")</formula>
    </cfRule>
  </conditionalFormatting>
  <conditionalFormatting sqref="B348">
    <cfRule type="expression" dxfId="411" priority="177">
      <formula>AND(B332&lt;&gt;"",D348="")</formula>
    </cfRule>
  </conditionalFormatting>
  <conditionalFormatting sqref="B353">
    <cfRule type="expression" dxfId="410" priority="176">
      <formula>AND(B332&lt;&gt;"",D353="")</formula>
    </cfRule>
  </conditionalFormatting>
  <conditionalFormatting sqref="B356">
    <cfRule type="expression" dxfId="409" priority="175">
      <formula>AND(B332&lt;&gt;"",D356="")</formula>
    </cfRule>
  </conditionalFormatting>
  <conditionalFormatting sqref="H356">
    <cfRule type="expression" dxfId="408" priority="174">
      <formula>AND(B332&lt;&gt;"",I356="")</formula>
    </cfRule>
  </conditionalFormatting>
  <conditionalFormatting sqref="B359">
    <cfRule type="expression" dxfId="407" priority="173">
      <formula>AND(B332&lt;&gt;"",G359="")</formula>
    </cfRule>
  </conditionalFormatting>
  <conditionalFormatting sqref="B362">
    <cfRule type="expression" dxfId="406" priority="172">
      <formula>AND(B332&lt;&gt;"",G362="")</formula>
    </cfRule>
  </conditionalFormatting>
  <conditionalFormatting sqref="B370">
    <cfRule type="expression" dxfId="405" priority="171">
      <formula>AND(B332&lt;&gt;"",G370="")</formula>
    </cfRule>
  </conditionalFormatting>
  <conditionalFormatting sqref="B373">
    <cfRule type="expression" dxfId="404" priority="170">
      <formula>AND(B332&lt;&gt;"",G373="")</formula>
    </cfRule>
  </conditionalFormatting>
  <conditionalFormatting sqref="B376">
    <cfRule type="expression" dxfId="403" priority="169">
      <formula>AND(B332&lt;&gt;"",G376="")</formula>
    </cfRule>
  </conditionalFormatting>
  <conditionalFormatting sqref="B399">
    <cfRule type="expression" dxfId="402" priority="168">
      <formula>AND(B396&lt;&gt;"",B401="")</formula>
    </cfRule>
  </conditionalFormatting>
  <conditionalFormatting sqref="B404">
    <cfRule type="expression" dxfId="401" priority="167">
      <formula>AND(B396&lt;&gt;"",F404="")</formula>
    </cfRule>
  </conditionalFormatting>
  <conditionalFormatting sqref="B407">
    <cfRule type="expression" dxfId="400" priority="166">
      <formula>AND(B396&lt;&gt;"",B409="")</formula>
    </cfRule>
  </conditionalFormatting>
  <conditionalFormatting sqref="B412">
    <cfRule type="expression" dxfId="399" priority="165">
      <formula>AND(B396&lt;&gt;"",D412="")</formula>
    </cfRule>
  </conditionalFormatting>
  <conditionalFormatting sqref="B417">
    <cfRule type="expression" dxfId="398" priority="164">
      <formula>AND(B396&lt;&gt;"",D417="")</formula>
    </cfRule>
  </conditionalFormatting>
  <conditionalFormatting sqref="B420">
    <cfRule type="expression" dxfId="397" priority="163">
      <formula>AND(B396&lt;&gt;"",D420="")</formula>
    </cfRule>
  </conditionalFormatting>
  <conditionalFormatting sqref="H420">
    <cfRule type="expression" dxfId="396" priority="162">
      <formula>AND(B396&lt;&gt;"",I420="")</formula>
    </cfRule>
  </conditionalFormatting>
  <conditionalFormatting sqref="B423">
    <cfRule type="expression" dxfId="395" priority="161">
      <formula>AND(B396&lt;&gt;"",G423="")</formula>
    </cfRule>
  </conditionalFormatting>
  <conditionalFormatting sqref="B426">
    <cfRule type="expression" dxfId="394" priority="160">
      <formula>AND(B396&lt;&gt;"",G426="")</formula>
    </cfRule>
  </conditionalFormatting>
  <conditionalFormatting sqref="B434">
    <cfRule type="expression" dxfId="393" priority="159">
      <formula>AND(B396&lt;&gt;"",G434="")</formula>
    </cfRule>
  </conditionalFormatting>
  <conditionalFormatting sqref="B437">
    <cfRule type="expression" dxfId="392" priority="158">
      <formula>AND(B396&lt;&gt;"",G437="")</formula>
    </cfRule>
  </conditionalFormatting>
  <conditionalFormatting sqref="B440">
    <cfRule type="expression" dxfId="391" priority="157">
      <formula>AND(B396&lt;&gt;"",G440="")</formula>
    </cfRule>
  </conditionalFormatting>
  <conditionalFormatting sqref="B463">
    <cfRule type="expression" dxfId="390" priority="156">
      <formula>AND(B460&lt;&gt;"",B465="")</formula>
    </cfRule>
  </conditionalFormatting>
  <conditionalFormatting sqref="B468">
    <cfRule type="expression" dxfId="389" priority="155">
      <formula>AND(B460&lt;&gt;"",F468="")</formula>
    </cfRule>
  </conditionalFormatting>
  <conditionalFormatting sqref="B471">
    <cfRule type="expression" dxfId="388" priority="154">
      <formula>AND(B460&lt;&gt;"",B473="")</formula>
    </cfRule>
  </conditionalFormatting>
  <conditionalFormatting sqref="B476">
    <cfRule type="expression" dxfId="387" priority="153">
      <formula>AND(B460&lt;&gt;"",D476="")</formula>
    </cfRule>
  </conditionalFormatting>
  <conditionalFormatting sqref="B481">
    <cfRule type="expression" dxfId="386" priority="152">
      <formula>AND(B460&lt;&gt;"",D481="")</formula>
    </cfRule>
  </conditionalFormatting>
  <conditionalFormatting sqref="B484">
    <cfRule type="expression" dxfId="385" priority="151">
      <formula>AND(B460&lt;&gt;"",D484="")</formula>
    </cfRule>
  </conditionalFormatting>
  <conditionalFormatting sqref="H484">
    <cfRule type="expression" dxfId="384" priority="150">
      <formula>AND(B460&lt;&gt;"",I484="")</formula>
    </cfRule>
  </conditionalFormatting>
  <conditionalFormatting sqref="B487">
    <cfRule type="expression" dxfId="383" priority="149">
      <formula>AND(B460&lt;&gt;"",G487="")</formula>
    </cfRule>
  </conditionalFormatting>
  <conditionalFormatting sqref="B490">
    <cfRule type="expression" dxfId="382" priority="148">
      <formula>AND(B460&lt;&gt;"",G490="")</formula>
    </cfRule>
  </conditionalFormatting>
  <conditionalFormatting sqref="B498">
    <cfRule type="expression" dxfId="381" priority="147">
      <formula>AND(B460&lt;&gt;"",G498="")</formula>
    </cfRule>
  </conditionalFormatting>
  <conditionalFormatting sqref="B501">
    <cfRule type="expression" dxfId="380" priority="146">
      <formula>AND(B460&lt;&gt;"",G501="")</formula>
    </cfRule>
  </conditionalFormatting>
  <conditionalFormatting sqref="B504">
    <cfRule type="expression" dxfId="379" priority="145">
      <formula>AND(B460&lt;&gt;"",G504="")</formula>
    </cfRule>
  </conditionalFormatting>
  <conditionalFormatting sqref="B527">
    <cfRule type="expression" dxfId="378" priority="144">
      <formula>AND(B524&lt;&gt;"",B529="")</formula>
    </cfRule>
  </conditionalFormatting>
  <conditionalFormatting sqref="B532">
    <cfRule type="expression" dxfId="377" priority="143">
      <formula>AND(B524&lt;&gt;"",F532="")</formula>
    </cfRule>
  </conditionalFormatting>
  <conditionalFormatting sqref="B535">
    <cfRule type="expression" dxfId="376" priority="142">
      <formula>AND(B524&lt;&gt;"",B537="")</formula>
    </cfRule>
  </conditionalFormatting>
  <conditionalFormatting sqref="B540">
    <cfRule type="expression" dxfId="375" priority="141">
      <formula>AND(B524&lt;&gt;"",D540="")</formula>
    </cfRule>
  </conditionalFormatting>
  <conditionalFormatting sqref="B545">
    <cfRule type="expression" dxfId="374" priority="140">
      <formula>AND(B524&lt;&gt;"",D545="")</formula>
    </cfRule>
  </conditionalFormatting>
  <conditionalFormatting sqref="B548">
    <cfRule type="expression" dxfId="373" priority="139">
      <formula>AND(B524&lt;&gt;"",D548="")</formula>
    </cfRule>
  </conditionalFormatting>
  <conditionalFormatting sqref="H548">
    <cfRule type="expression" dxfId="372" priority="138">
      <formula>AND(B524&lt;&gt;"",I548="")</formula>
    </cfRule>
  </conditionalFormatting>
  <conditionalFormatting sqref="B551">
    <cfRule type="expression" dxfId="371" priority="137">
      <formula>AND(B524&lt;&gt;"",G551="")</formula>
    </cfRule>
  </conditionalFormatting>
  <conditionalFormatting sqref="B554">
    <cfRule type="expression" dxfId="370" priority="136">
      <formula>AND(B524&lt;&gt;"",G554="")</formula>
    </cfRule>
  </conditionalFormatting>
  <conditionalFormatting sqref="B562">
    <cfRule type="expression" dxfId="369" priority="135">
      <formula>AND(B524&lt;&gt;"",G562="")</formula>
    </cfRule>
  </conditionalFormatting>
  <conditionalFormatting sqref="B565">
    <cfRule type="expression" dxfId="368" priority="134">
      <formula>AND(B524&lt;&gt;"",G565="")</formula>
    </cfRule>
  </conditionalFormatting>
  <conditionalFormatting sqref="B568">
    <cfRule type="expression" dxfId="367" priority="133">
      <formula>AND(B524&lt;&gt;"",G568="")</formula>
    </cfRule>
  </conditionalFormatting>
  <conditionalFormatting sqref="B591">
    <cfRule type="expression" dxfId="366" priority="132">
      <formula>AND(B588&lt;&gt;"",B593="")</formula>
    </cfRule>
  </conditionalFormatting>
  <conditionalFormatting sqref="B596">
    <cfRule type="expression" dxfId="365" priority="131">
      <formula>AND(B588&lt;&gt;"",F596="")</formula>
    </cfRule>
  </conditionalFormatting>
  <conditionalFormatting sqref="B599">
    <cfRule type="expression" dxfId="364" priority="130">
      <formula>AND(B588&lt;&gt;"",B601="")</formula>
    </cfRule>
  </conditionalFormatting>
  <conditionalFormatting sqref="B604">
    <cfRule type="expression" dxfId="363" priority="129">
      <formula>AND(B588&lt;&gt;"",D604="")</formula>
    </cfRule>
  </conditionalFormatting>
  <conditionalFormatting sqref="B609">
    <cfRule type="expression" dxfId="362" priority="128">
      <formula>AND(B588&lt;&gt;"",D609="")</formula>
    </cfRule>
  </conditionalFormatting>
  <conditionalFormatting sqref="B612">
    <cfRule type="expression" dxfId="361" priority="127">
      <formula>AND(B588&lt;&gt;"",D612="")</formula>
    </cfRule>
  </conditionalFormatting>
  <conditionalFormatting sqref="H612">
    <cfRule type="expression" dxfId="360" priority="126">
      <formula>AND(B588&lt;&gt;"",I612="")</formula>
    </cfRule>
  </conditionalFormatting>
  <conditionalFormatting sqref="B615">
    <cfRule type="expression" dxfId="359" priority="125">
      <formula>AND(B588&lt;&gt;"",G615="")</formula>
    </cfRule>
  </conditionalFormatting>
  <conditionalFormatting sqref="B618">
    <cfRule type="expression" dxfId="358" priority="124">
      <formula>AND(B588&lt;&gt;"",G618="")</formula>
    </cfRule>
  </conditionalFormatting>
  <conditionalFormatting sqref="B626">
    <cfRule type="expression" dxfId="357" priority="123">
      <formula>AND(B588&lt;&gt;"",G626="")</formula>
    </cfRule>
  </conditionalFormatting>
  <conditionalFormatting sqref="B629">
    <cfRule type="expression" dxfId="356" priority="122">
      <formula>AND(B588&lt;&gt;"",G629="")</formula>
    </cfRule>
  </conditionalFormatting>
  <conditionalFormatting sqref="B632">
    <cfRule type="expression" dxfId="355" priority="121">
      <formula>AND(B588&lt;&gt;"",G632="")</formula>
    </cfRule>
  </conditionalFormatting>
  <conditionalFormatting sqref="B655">
    <cfRule type="expression" dxfId="354" priority="120">
      <formula>AND(B652&lt;&gt;"",B657="")</formula>
    </cfRule>
  </conditionalFormatting>
  <conditionalFormatting sqref="B660">
    <cfRule type="expression" dxfId="353" priority="119">
      <formula>AND(B652&lt;&gt;"",F660="")</formula>
    </cfRule>
  </conditionalFormatting>
  <conditionalFormatting sqref="B663">
    <cfRule type="expression" dxfId="352" priority="118">
      <formula>AND(B652&lt;&gt;"",B665="")</formula>
    </cfRule>
  </conditionalFormatting>
  <conditionalFormatting sqref="B668">
    <cfRule type="expression" dxfId="351" priority="117">
      <formula>AND(B652&lt;&gt;"",D668="")</formula>
    </cfRule>
  </conditionalFormatting>
  <conditionalFormatting sqref="B673">
    <cfRule type="expression" dxfId="350" priority="116">
      <formula>AND(B652&lt;&gt;"",D673="")</formula>
    </cfRule>
  </conditionalFormatting>
  <conditionalFormatting sqref="B676">
    <cfRule type="expression" dxfId="349" priority="115">
      <formula>AND(B652&lt;&gt;"",D676="")</formula>
    </cfRule>
  </conditionalFormatting>
  <conditionalFormatting sqref="H676">
    <cfRule type="expression" dxfId="348" priority="114">
      <formula>AND(B652&lt;&gt;"",I676="")</formula>
    </cfRule>
  </conditionalFormatting>
  <conditionalFormatting sqref="B679">
    <cfRule type="expression" dxfId="347" priority="113">
      <formula>AND(B652&lt;&gt;"",G679="")</formula>
    </cfRule>
  </conditionalFormatting>
  <conditionalFormatting sqref="B682">
    <cfRule type="expression" dxfId="346" priority="112">
      <formula>AND(B652&lt;&gt;"",G682="")</formula>
    </cfRule>
  </conditionalFormatting>
  <conditionalFormatting sqref="B690">
    <cfRule type="expression" dxfId="345" priority="111">
      <formula>AND(B652&lt;&gt;"",G690="")</formula>
    </cfRule>
  </conditionalFormatting>
  <conditionalFormatting sqref="B693">
    <cfRule type="expression" dxfId="344" priority="110">
      <formula>AND(B652&lt;&gt;"",G693="")</formula>
    </cfRule>
  </conditionalFormatting>
  <conditionalFormatting sqref="B696">
    <cfRule type="expression" dxfId="343" priority="109">
      <formula>AND(B652&lt;&gt;"",G696="")</formula>
    </cfRule>
  </conditionalFormatting>
  <conditionalFormatting sqref="B719">
    <cfRule type="expression" dxfId="342" priority="108">
      <formula>AND(B716&lt;&gt;"",B721="")</formula>
    </cfRule>
  </conditionalFormatting>
  <conditionalFormatting sqref="B724">
    <cfRule type="expression" dxfId="341" priority="107">
      <formula>AND(B716&lt;&gt;"",F724="")</formula>
    </cfRule>
  </conditionalFormatting>
  <conditionalFormatting sqref="B727">
    <cfRule type="expression" dxfId="340" priority="106">
      <formula>AND(B716&lt;&gt;"",B729="")</formula>
    </cfRule>
  </conditionalFormatting>
  <conditionalFormatting sqref="B732">
    <cfRule type="expression" dxfId="339" priority="105">
      <formula>AND(B716&lt;&gt;"",D732="")</formula>
    </cfRule>
  </conditionalFormatting>
  <conditionalFormatting sqref="B737">
    <cfRule type="expression" dxfId="338" priority="104">
      <formula>AND(B716&lt;&gt;"",D737="")</formula>
    </cfRule>
  </conditionalFormatting>
  <conditionalFormatting sqref="B740">
    <cfRule type="expression" dxfId="337" priority="103">
      <formula>AND(B716&lt;&gt;"",D740="")</formula>
    </cfRule>
  </conditionalFormatting>
  <conditionalFormatting sqref="H740">
    <cfRule type="expression" dxfId="336" priority="102">
      <formula>AND(B716&lt;&gt;"",I740="")</formula>
    </cfRule>
  </conditionalFormatting>
  <conditionalFormatting sqref="B743">
    <cfRule type="expression" dxfId="335" priority="101">
      <formula>AND(B716&lt;&gt;"",G743="")</formula>
    </cfRule>
  </conditionalFormatting>
  <conditionalFormatting sqref="B746">
    <cfRule type="expression" dxfId="334" priority="100">
      <formula>AND(B716&lt;&gt;"",G746="")</formula>
    </cfRule>
  </conditionalFormatting>
  <conditionalFormatting sqref="B754">
    <cfRule type="expression" dxfId="333" priority="99">
      <formula>AND(B716&lt;&gt;"",G754="")</formula>
    </cfRule>
  </conditionalFormatting>
  <conditionalFormatting sqref="B757">
    <cfRule type="expression" dxfId="332" priority="98">
      <formula>AND(B716&lt;&gt;"",G757="")</formula>
    </cfRule>
  </conditionalFormatting>
  <conditionalFormatting sqref="B760">
    <cfRule type="expression" dxfId="331" priority="97">
      <formula>AND(B716&lt;&gt;"",G760="")</formula>
    </cfRule>
  </conditionalFormatting>
  <conditionalFormatting sqref="B783">
    <cfRule type="expression" dxfId="330" priority="96">
      <formula>AND(B780&lt;&gt;"",B785="")</formula>
    </cfRule>
  </conditionalFormatting>
  <conditionalFormatting sqref="B788">
    <cfRule type="expression" dxfId="329" priority="95">
      <formula>AND(B780&lt;&gt;"",F788="")</formula>
    </cfRule>
  </conditionalFormatting>
  <conditionalFormatting sqref="B791">
    <cfRule type="expression" dxfId="328" priority="94">
      <formula>AND(B780&lt;&gt;"",B793="")</formula>
    </cfRule>
  </conditionalFormatting>
  <conditionalFormatting sqref="B796">
    <cfRule type="expression" dxfId="327" priority="93">
      <formula>AND(B780&lt;&gt;"",D796="")</formula>
    </cfRule>
  </conditionalFormatting>
  <conditionalFormatting sqref="B801">
    <cfRule type="expression" dxfId="326" priority="92">
      <formula>AND(B780&lt;&gt;"",D801="")</formula>
    </cfRule>
  </conditionalFormatting>
  <conditionalFormatting sqref="B804">
    <cfRule type="expression" dxfId="325" priority="91">
      <formula>AND(B780&lt;&gt;"",D804="")</formula>
    </cfRule>
  </conditionalFormatting>
  <conditionalFormatting sqref="H804">
    <cfRule type="expression" dxfId="324" priority="90">
      <formula>AND(B780&lt;&gt;"",I804="")</formula>
    </cfRule>
  </conditionalFormatting>
  <conditionalFormatting sqref="B807">
    <cfRule type="expression" dxfId="323" priority="89">
      <formula>AND(B780&lt;&gt;"",G807="")</formula>
    </cfRule>
  </conditionalFormatting>
  <conditionalFormatting sqref="B810">
    <cfRule type="expression" dxfId="322" priority="88">
      <formula>AND(B780&lt;&gt;"",G810="")</formula>
    </cfRule>
  </conditionalFormatting>
  <conditionalFormatting sqref="B818">
    <cfRule type="expression" dxfId="321" priority="87">
      <formula>AND(B780&lt;&gt;"",G818="")</formula>
    </cfRule>
  </conditionalFormatting>
  <conditionalFormatting sqref="B821">
    <cfRule type="expression" dxfId="320" priority="86">
      <formula>AND(B780&lt;&gt;"",G821="")</formula>
    </cfRule>
  </conditionalFormatting>
  <conditionalFormatting sqref="B824">
    <cfRule type="expression" dxfId="319" priority="85">
      <formula>AND(B780&lt;&gt;"",G824="")</formula>
    </cfRule>
  </conditionalFormatting>
  <conditionalFormatting sqref="B847">
    <cfRule type="expression" dxfId="318" priority="84">
      <formula>AND(B844&lt;&gt;"",B849="")</formula>
    </cfRule>
  </conditionalFormatting>
  <conditionalFormatting sqref="B852">
    <cfRule type="expression" dxfId="317" priority="83">
      <formula>AND(B844&lt;&gt;"",F852="")</formula>
    </cfRule>
  </conditionalFormatting>
  <conditionalFormatting sqref="B855">
    <cfRule type="expression" dxfId="316" priority="82">
      <formula>AND(B844&lt;&gt;"",B857="")</formula>
    </cfRule>
  </conditionalFormatting>
  <conditionalFormatting sqref="B860">
    <cfRule type="expression" dxfId="315" priority="81">
      <formula>AND(B844&lt;&gt;"",D860="")</formula>
    </cfRule>
  </conditionalFormatting>
  <conditionalFormatting sqref="B865">
    <cfRule type="expression" dxfId="314" priority="80">
      <formula>AND(B844&lt;&gt;"",D865="")</formula>
    </cfRule>
  </conditionalFormatting>
  <conditionalFormatting sqref="B868">
    <cfRule type="expression" dxfId="313" priority="79">
      <formula>AND(B844&lt;&gt;"",D868="")</formula>
    </cfRule>
  </conditionalFormatting>
  <conditionalFormatting sqref="H868">
    <cfRule type="expression" dxfId="312" priority="78">
      <formula>AND(B844&lt;&gt;"",I868="")</formula>
    </cfRule>
  </conditionalFormatting>
  <conditionalFormatting sqref="B871">
    <cfRule type="expression" dxfId="311" priority="77">
      <formula>AND(B844&lt;&gt;"",G871="")</formula>
    </cfRule>
  </conditionalFormatting>
  <conditionalFormatting sqref="B874">
    <cfRule type="expression" dxfId="310" priority="76">
      <formula>AND(B844&lt;&gt;"",G874="")</formula>
    </cfRule>
  </conditionalFormatting>
  <conditionalFormatting sqref="B882">
    <cfRule type="expression" dxfId="309" priority="75">
      <formula>AND(B844&lt;&gt;"",G882="")</formula>
    </cfRule>
  </conditionalFormatting>
  <conditionalFormatting sqref="B885">
    <cfRule type="expression" dxfId="308" priority="74">
      <formula>AND(B844&lt;&gt;"",G885="")</formula>
    </cfRule>
  </conditionalFormatting>
  <conditionalFormatting sqref="B888">
    <cfRule type="expression" dxfId="307" priority="73">
      <formula>AND(B844&lt;&gt;"",G888="")</formula>
    </cfRule>
  </conditionalFormatting>
  <dataValidations count="9">
    <dataValidation type="textLength" operator="lessThanOrEqual" allowBlank="1" showInputMessage="1" showErrorMessage="1" errorTitle="Maximum 90 characters" error="Press &quot;Retry&quot; button and reduce text length!" prompt="Maximum 90 characters" sqref="B76:J76 B14:J14 B9:J9 B844:J844 B140:J140 B81:J81 B204:J204 B145:J145 B273:J273 B268:J268 B337:J337 B332:J332 B401:J401 B396:J396 B465:J465 B460:J460 B529:J529 B524:J524 B593:J593 B588:J588 B657:J657 B652:J652 B721:J721 B716:J716 B785:J785 B780:J780 B849:J849 B209:J209" xr:uid="{00000000-0002-0000-0A00-000000000000}">
      <formula1>90</formula1>
    </dataValidation>
    <dataValidation type="textLength" operator="lessThanOrEqual" allowBlank="1" showInputMessage="1" showErrorMessage="1" errorTitle="Maximum 25 characters" error="Press &quot;Retry&quot; button and reduce text length!" prompt="Maximum 25 characters" sqref="F852:H852 F17:H17 F84:H84 F148:H148 F276:H276 F340:H340 F404:H404 F468:H468 F532:H532 F596:H596 F660:H660 F724:H724 F788:H788 F212:H212" xr:uid="{00000000-0002-0000-0A00-000001000000}">
      <formula1>25</formula1>
    </dataValidation>
    <dataValidation type="textLength" operator="lessThanOrEqual" allowBlank="1" showInputMessage="1" showErrorMessage="1" errorTitle="Maximum 100 characters" error="Press &quot;Retry&quot; button and reduce text length!" prompt="Maximum 100 characters" sqref="B22:J22 B857:J857 B89:J89 B153:J153 B281:J281 B345:J345 B409:J409 B473:J473 B537:J537 B601:J601 B665:J665 B729:J729 B793:J793 B217:J217" xr:uid="{00000000-0002-0000-0A00-000002000000}">
      <formula1>100</formula1>
    </dataValidation>
    <dataValidation type="textLength" operator="lessThanOrEqual" allowBlank="1" showInputMessage="1" showErrorMessage="1" errorTitle="Maximum 80 characters" error="Press &quot;Retry&quot; button and reduce text length!" prompt="Maximum 80 characters" sqref="D865:J865 D30:J30 D97:J97 D161:J161 D289:J289 D353:J353 D417:J417 D481:J481 D545:J545 D609:J609 D673:J673 D737:J737 D801:J801 D225:J225" xr:uid="{00000000-0002-0000-0A00-000003000000}">
      <formula1>80</formula1>
    </dataValidation>
    <dataValidation type="textLength" operator="lessThanOrEqual" allowBlank="1" showInputMessage="1" showErrorMessage="1" errorTitle="Maximum 40 characters" error="Press &quot;Retry&quot; button and reduce text length!" prompt="Maximum 40 characters" sqref="G53:J53 G103:J103 G106:J106 G109:J109 G114:J114 G117:J117 G50:J50 G47:J47 G42:J42 G888:J888 G39:J39 G36:J36 G120:J120 G167:J167 G170:J170 G173:J173 G178:J178 G181:J181 G184:J184 G231:J231 G234:J234 G237:J237 G242:J242 G245:J245 G295:J295 G298:J298 G301:J301 G306:J306 G309:J309 G312:J312 G359:J359 G362:J362 G365:J365 G370:J370 G373:J373 G376:J376 G423:J423 G426:J426 G429:J429 G434:J434 G437:J437 G440:J440 G487:J487 G490:J490 G493:J493 G498:J498 G501:J501 G504:J504 G551:J551 G554:J554 G557:J557 G562:J562 G565:J565 G568:J568 G615:J615 G618:J618 G621:J621 G626:J626 G629:J629 G632:J632 G679:J679 G682:J682 G685:J685 G690:J690 G693:J693 G696:J696 G743:J743 G746:J746 G749:J749 G754:J754 G757:J757 G760:J760 G807:J807 G810:J810 G813:J813 G818:J818 G821:J821 G824:J824 G871:J871 G874:J874 G877:J877 G882:J882 G885:J885 G248:J248" xr:uid="{00000000-0002-0000-0A00-000004000000}">
      <formula1>40</formula1>
    </dataValidation>
    <dataValidation type="textLength" operator="lessThanOrEqual" allowBlank="1" showInputMessage="1" showErrorMessage="1" errorTitle="Maximum 1000 characters" error="Press &quot;Retry&quot; button and reduce text length!" prompt="Maximum 1000 characters" sqref="B893:J893 B58:J58 B125:J125 B189:J189 B317:J317 B381:J381 B445:J445 B509:J509 B573:J573 B637:J637 B701:J701 B765:J765 B829:J829 B253:J253" xr:uid="{00000000-0002-0000-0A00-000005000000}">
      <formula1>1000</formula1>
    </dataValidation>
    <dataValidation type="list" allowBlank="1" showInputMessage="1" showErrorMessage="1" sqref="I33:J33 I100:J100 I164:J164 I228:J228 I292:J292 I356:J356 I420:J420 I484:J484 I548:J548 I612:J612 I676:J676 I740:J740 I804:J804 I868:J868" xr:uid="{00000000-0002-0000-0A00-000007000000}">
      <formula1>$O$29:$O$30</formula1>
    </dataValidation>
    <dataValidation type="list" operator="lessThanOrEqual" allowBlank="1" showInputMessage="1" showErrorMessage="1" sqref="D33:F33 D100:F100 D164:F164 D228:F228 D292:F292 D356:F356 D420:F420 D484:F484 D548:F548 D612:F612 D676:F676 D740:F740 D804:F804 D868:F868" xr:uid="{00000000-0002-0000-0A00-000008000000}">
      <formula1>$O$33:$O$40</formula1>
    </dataValidation>
    <dataValidation type="list" allowBlank="1" showInputMessage="1" showErrorMessage="1" sqref="D25:F25 D92:F92 D796:F796 D732:F732 D668:F668 D604:F604 D540:F540 D476:F476 D412:F412 D348:F348 D284:F284 D220:F220 D156:F156 D860:F860" xr:uid="{00000000-0002-0000-0A00-000006000000}">
      <formula1>$O$24:$O$26</formula1>
    </dataValidation>
  </dataValidations>
  <pageMargins left="0.7" right="0.7" top="0.75" bottom="0.75" header="0.3" footer="0.3"/>
  <pageSetup scale="70" orientation="portrait" r:id="rId1"/>
  <headerFooter>
    <oddFooter>&amp;CWorksheet: &amp;A&amp;  ;Page &amp;P of &amp;N</oddFooter>
  </headerFooter>
  <rowBreaks count="14" manualBreakCount="14">
    <brk id="66" max="10" man="1"/>
    <brk id="133" max="10" man="1"/>
    <brk id="197" max="10" man="1"/>
    <brk id="261" max="10" man="1"/>
    <brk id="325" max="10" man="1"/>
    <brk id="389" max="10" man="1"/>
    <brk id="453" max="10" man="1"/>
    <brk id="517" max="10" man="1"/>
    <brk id="581" max="10" man="1"/>
    <brk id="645" max="10" man="1"/>
    <brk id="709" max="10" man="1"/>
    <brk id="773" max="10" man="1"/>
    <brk id="837" max="10" man="1"/>
    <brk id="901"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373"/>
  <sheetViews>
    <sheetView showGridLines="0" topLeftCell="A22" zoomScaleNormal="100" workbookViewId="0">
      <selection activeCell="E34" sqref="E34"/>
    </sheetView>
  </sheetViews>
  <sheetFormatPr defaultColWidth="9.1796875" defaultRowHeight="15.5"/>
  <cols>
    <col min="1" max="1" width="4.7265625" style="3" customWidth="1"/>
    <col min="2" max="10" width="11.7265625" style="3" customWidth="1"/>
    <col min="11" max="12" width="4.7265625" style="3" customWidth="1"/>
    <col min="13" max="16" width="9.1796875" style="149" hidden="1" customWidth="1"/>
    <col min="17" max="21" width="9.1796875" style="114"/>
    <col min="22" max="16384" width="9.1796875" style="3"/>
  </cols>
  <sheetData>
    <row r="1" spans="1:15" ht="10" customHeight="1">
      <c r="N1" s="50" t="str">
        <f ca="1">IF(SUM(N2:N373)&gt;0," "&amp;MID(CELL("filename",A1),FIND("]",CELL("filename",A1))+1,255)&amp;"; ","")</f>
        <v/>
      </c>
    </row>
    <row r="2" spans="1:15" ht="10" customHeight="1"/>
    <row r="3" spans="1:15" ht="18">
      <c r="A3" s="6"/>
      <c r="B3" s="113" t="s">
        <v>126</v>
      </c>
      <c r="C3" s="6"/>
      <c r="D3" s="6"/>
      <c r="E3" s="6"/>
      <c r="F3" s="6"/>
      <c r="G3" s="6"/>
      <c r="H3" s="6"/>
      <c r="I3" s="278"/>
      <c r="J3" s="278"/>
      <c r="K3" s="278"/>
      <c r="M3" s="149" t="s">
        <v>259</v>
      </c>
    </row>
    <row r="4" spans="1:15" ht="10" customHeight="1"/>
    <row r="5" spans="1:15" ht="10" customHeight="1"/>
    <row r="6" spans="1:15" ht="18">
      <c r="A6" s="10"/>
      <c r="B6" s="121" t="s">
        <v>127</v>
      </c>
      <c r="C6" s="10"/>
      <c r="D6" s="10"/>
      <c r="E6" s="10"/>
      <c r="F6" s="10"/>
      <c r="G6" s="10"/>
      <c r="H6" s="10"/>
      <c r="I6" s="316"/>
      <c r="J6" s="316"/>
      <c r="K6" s="316"/>
    </row>
    <row r="8" spans="1:15">
      <c r="B8" s="38" t="str">
        <f>IF(AND(B11&lt;&gt;"",OR(B16="",D19="",D23="",D26="",I26="",G29="",G32="")),'Error txt'!$B$90,"")</f>
        <v/>
      </c>
      <c r="N8" s="149">
        <f>IF(B8="",0,1)</f>
        <v>0</v>
      </c>
    </row>
    <row r="9" spans="1:15">
      <c r="B9" s="9" t="s">
        <v>103</v>
      </c>
    </row>
    <row r="11" spans="1:15">
      <c r="B11" s="238" t="s">
        <v>274</v>
      </c>
      <c r="C11" s="238"/>
      <c r="D11" s="238"/>
      <c r="E11" s="238"/>
      <c r="F11" s="238"/>
      <c r="G11" s="238"/>
      <c r="H11" s="238"/>
      <c r="I11" s="238"/>
      <c r="J11" s="238"/>
    </row>
    <row r="14" spans="1:15">
      <c r="B14" s="9" t="s">
        <v>252</v>
      </c>
    </row>
    <row r="15" spans="1:15">
      <c r="O15" s="151" t="s">
        <v>235</v>
      </c>
    </row>
    <row r="16" spans="1:15">
      <c r="B16" s="238" t="s">
        <v>275</v>
      </c>
      <c r="C16" s="238"/>
      <c r="D16" s="238"/>
      <c r="E16" s="238"/>
      <c r="F16" s="238"/>
      <c r="G16" s="238"/>
      <c r="H16" s="238"/>
      <c r="I16" s="238"/>
      <c r="J16" s="238"/>
      <c r="O16" s="151" t="s">
        <v>236</v>
      </c>
    </row>
    <row r="17" spans="2:15">
      <c r="O17" s="151" t="s">
        <v>237</v>
      </c>
    </row>
    <row r="18" spans="2:15">
      <c r="O18" s="151" t="s">
        <v>238</v>
      </c>
    </row>
    <row r="19" spans="2:15">
      <c r="B19" s="9" t="s">
        <v>106</v>
      </c>
      <c r="D19" s="276" t="s">
        <v>235</v>
      </c>
      <c r="E19" s="276"/>
      <c r="F19" s="276"/>
      <c r="G19" s="1"/>
      <c r="H19" s="1"/>
      <c r="I19" s="1"/>
      <c r="J19" s="1"/>
      <c r="O19" s="151"/>
    </row>
    <row r="20" spans="2:15">
      <c r="O20" s="151" t="s">
        <v>247</v>
      </c>
    </row>
    <row r="21" spans="2:15">
      <c r="B21" s="99" t="s">
        <v>107</v>
      </c>
      <c r="O21" s="151" t="s">
        <v>239</v>
      </c>
    </row>
    <row r="22" spans="2:15">
      <c r="O22" s="151"/>
    </row>
    <row r="23" spans="2:15">
      <c r="B23" s="9" t="s">
        <v>108</v>
      </c>
      <c r="D23" s="238" t="s">
        <v>276</v>
      </c>
      <c r="E23" s="238"/>
      <c r="F23" s="238"/>
      <c r="G23" s="238"/>
      <c r="H23" s="238"/>
      <c r="I23" s="238"/>
      <c r="J23" s="238"/>
      <c r="O23" s="151"/>
    </row>
    <row r="24" spans="2:15">
      <c r="O24" s="151" t="s">
        <v>240</v>
      </c>
    </row>
    <row r="25" spans="2:15">
      <c r="O25" s="151" t="s">
        <v>241</v>
      </c>
    </row>
    <row r="26" spans="2:15">
      <c r="B26" s="9" t="s">
        <v>109</v>
      </c>
      <c r="D26" s="276" t="s">
        <v>244</v>
      </c>
      <c r="E26" s="276"/>
      <c r="F26" s="276"/>
      <c r="H26" s="100" t="s">
        <v>110</v>
      </c>
      <c r="I26" s="276" t="s">
        <v>239</v>
      </c>
      <c r="J26" s="276"/>
      <c r="O26" s="151" t="s">
        <v>242</v>
      </c>
    </row>
    <row r="27" spans="2:15">
      <c r="O27" s="151" t="s">
        <v>243</v>
      </c>
    </row>
    <row r="28" spans="2:15">
      <c r="O28" s="151" t="s">
        <v>29</v>
      </c>
    </row>
    <row r="29" spans="2:15">
      <c r="B29" s="9" t="s">
        <v>111</v>
      </c>
      <c r="G29" s="238" t="s">
        <v>277</v>
      </c>
      <c r="H29" s="238"/>
      <c r="I29" s="238"/>
      <c r="J29" s="238"/>
      <c r="O29" s="151" t="s">
        <v>244</v>
      </c>
    </row>
    <row r="30" spans="2:15">
      <c r="H30" s="1"/>
      <c r="O30" s="151" t="s">
        <v>245</v>
      </c>
    </row>
    <row r="31" spans="2:15">
      <c r="O31" s="151" t="s">
        <v>246</v>
      </c>
    </row>
    <row r="32" spans="2:15">
      <c r="B32" s="9" t="s">
        <v>112</v>
      </c>
      <c r="G32" s="308" t="s">
        <v>278</v>
      </c>
      <c r="H32" s="308"/>
      <c r="I32" s="308"/>
      <c r="J32" s="308"/>
    </row>
    <row r="33" spans="1:14">
      <c r="B33" s="98" t="s">
        <v>113</v>
      </c>
    </row>
    <row r="35" spans="1:14">
      <c r="B35" s="9" t="s">
        <v>114</v>
      </c>
      <c r="G35" s="238" t="s">
        <v>279</v>
      </c>
      <c r="H35" s="238"/>
      <c r="I35" s="238"/>
      <c r="J35" s="238"/>
    </row>
    <row r="38" spans="1:14" ht="30" customHeight="1">
      <c r="B38" s="101" t="s">
        <v>128</v>
      </c>
      <c r="C38" s="11"/>
      <c r="D38" s="11"/>
      <c r="E38" s="11"/>
      <c r="F38" s="11"/>
      <c r="G38" s="11"/>
      <c r="I38" s="8" t="s">
        <v>125</v>
      </c>
      <c r="J38" s="11"/>
    </row>
    <row r="39" spans="1:14">
      <c r="B39" s="38" t="str">
        <f>IF(AND(B11&lt;&gt;"",B40=""),'Error txt'!$B$91,"")</f>
        <v/>
      </c>
      <c r="N39" s="149">
        <f>IF(B39="",0,1)</f>
        <v>0</v>
      </c>
    </row>
    <row r="40" spans="1:14" ht="73.5" customHeight="1">
      <c r="B40" s="241" t="s">
        <v>280</v>
      </c>
      <c r="C40" s="279"/>
      <c r="D40" s="279"/>
      <c r="E40" s="279"/>
      <c r="F40" s="279"/>
      <c r="G40" s="279"/>
      <c r="H40" s="279"/>
      <c r="I40" s="279"/>
      <c r="J40" s="280"/>
    </row>
    <row r="43" spans="1:14" ht="18">
      <c r="A43" s="10"/>
      <c r="B43" s="121" t="s">
        <v>207</v>
      </c>
      <c r="C43" s="10"/>
      <c r="D43" s="10"/>
      <c r="E43" s="10"/>
      <c r="F43" s="10"/>
      <c r="G43" s="10"/>
      <c r="H43" s="10"/>
      <c r="I43" s="316"/>
      <c r="J43" s="316"/>
      <c r="K43" s="316"/>
    </row>
    <row r="45" spans="1:14">
      <c r="B45" s="38" t="str">
        <f>IF(AND(B48&lt;&gt;"",OR(B53="",D56="",D60="",D63="",I63="",G66="",G69="")),'Error txt'!$B$90,"")</f>
        <v/>
      </c>
      <c r="N45" s="149">
        <f>IF(B45="",0,1)</f>
        <v>0</v>
      </c>
    </row>
    <row r="46" spans="1:14">
      <c r="B46" s="9" t="s">
        <v>103</v>
      </c>
    </row>
    <row r="48" spans="1:14">
      <c r="B48" s="238"/>
      <c r="C48" s="238"/>
      <c r="D48" s="238"/>
      <c r="E48" s="238"/>
      <c r="F48" s="238"/>
      <c r="G48" s="238"/>
      <c r="H48" s="238"/>
      <c r="I48" s="238"/>
      <c r="J48" s="238"/>
    </row>
    <row r="51" spans="2:15">
      <c r="B51" s="9" t="s">
        <v>252</v>
      </c>
    </row>
    <row r="52" spans="2:15">
      <c r="O52" s="151"/>
    </row>
    <row r="53" spans="2:15">
      <c r="B53" s="238"/>
      <c r="C53" s="238"/>
      <c r="D53" s="238"/>
      <c r="E53" s="238"/>
      <c r="F53" s="238"/>
      <c r="G53" s="238"/>
      <c r="H53" s="238"/>
      <c r="I53" s="238"/>
      <c r="J53" s="238"/>
      <c r="O53" s="151"/>
    </row>
    <row r="54" spans="2:15">
      <c r="O54" s="151"/>
    </row>
    <row r="55" spans="2:15">
      <c r="O55" s="151"/>
    </row>
    <row r="56" spans="2:15">
      <c r="B56" s="9" t="s">
        <v>106</v>
      </c>
      <c r="D56" s="276"/>
      <c r="E56" s="276"/>
      <c r="F56" s="276"/>
      <c r="G56" s="1"/>
      <c r="H56" s="1"/>
      <c r="I56" s="1"/>
      <c r="J56" s="1"/>
      <c r="O56" s="151"/>
    </row>
    <row r="57" spans="2:15">
      <c r="O57" s="151"/>
    </row>
    <row r="58" spans="2:15">
      <c r="B58" s="99" t="s">
        <v>107</v>
      </c>
      <c r="O58" s="151"/>
    </row>
    <row r="59" spans="2:15">
      <c r="O59" s="151"/>
    </row>
    <row r="60" spans="2:15">
      <c r="B60" s="9" t="s">
        <v>108</v>
      </c>
      <c r="D60" s="238"/>
      <c r="E60" s="238"/>
      <c r="F60" s="238"/>
      <c r="G60" s="238"/>
      <c r="H60" s="238"/>
      <c r="I60" s="238"/>
      <c r="J60" s="238"/>
      <c r="O60" s="151"/>
    </row>
    <row r="61" spans="2:15">
      <c r="O61" s="151"/>
    </row>
    <row r="62" spans="2:15">
      <c r="O62" s="151"/>
    </row>
    <row r="63" spans="2:15">
      <c r="B63" s="9" t="s">
        <v>109</v>
      </c>
      <c r="D63" s="276"/>
      <c r="E63" s="276"/>
      <c r="F63" s="276"/>
      <c r="H63" s="100" t="s">
        <v>110</v>
      </c>
      <c r="I63" s="276"/>
      <c r="J63" s="276"/>
      <c r="O63" s="151"/>
    </row>
    <row r="64" spans="2:15">
      <c r="O64" s="151"/>
    </row>
    <row r="65" spans="1:15">
      <c r="O65" s="151"/>
    </row>
    <row r="66" spans="1:15">
      <c r="B66" s="9" t="s">
        <v>111</v>
      </c>
      <c r="G66" s="238"/>
      <c r="H66" s="238"/>
      <c r="I66" s="238"/>
      <c r="J66" s="238"/>
      <c r="O66" s="151"/>
    </row>
    <row r="67" spans="1:15">
      <c r="H67" s="1"/>
      <c r="O67" s="151"/>
    </row>
    <row r="68" spans="1:15">
      <c r="O68" s="151"/>
    </row>
    <row r="69" spans="1:15">
      <c r="B69" s="9" t="s">
        <v>112</v>
      </c>
      <c r="G69" s="238"/>
      <c r="H69" s="238"/>
      <c r="I69" s="238"/>
      <c r="J69" s="238"/>
    </row>
    <row r="70" spans="1:15">
      <c r="B70" s="98" t="s">
        <v>113</v>
      </c>
    </row>
    <row r="72" spans="1:15">
      <c r="B72" s="9" t="s">
        <v>114</v>
      </c>
      <c r="G72" s="238"/>
      <c r="H72" s="238"/>
      <c r="I72" s="238"/>
      <c r="J72" s="238"/>
    </row>
    <row r="75" spans="1:15" ht="30" customHeight="1">
      <c r="B75" s="101" t="s">
        <v>128</v>
      </c>
      <c r="C75" s="11"/>
      <c r="D75" s="11"/>
      <c r="E75" s="11"/>
      <c r="F75" s="11"/>
      <c r="G75" s="11"/>
      <c r="I75" s="8" t="s">
        <v>125</v>
      </c>
      <c r="J75" s="11"/>
    </row>
    <row r="76" spans="1:15">
      <c r="B76" s="38" t="str">
        <f>IF(AND(B48&lt;&gt;"",B77=""),'Error txt'!$B$91,"")</f>
        <v/>
      </c>
      <c r="N76" s="149">
        <f>IF(B76="",0,1)</f>
        <v>0</v>
      </c>
    </row>
    <row r="77" spans="1:15" ht="73.5" customHeight="1">
      <c r="B77" s="241"/>
      <c r="C77" s="279"/>
      <c r="D77" s="279"/>
      <c r="E77" s="279"/>
      <c r="F77" s="279"/>
      <c r="G77" s="279"/>
      <c r="H77" s="279"/>
      <c r="I77" s="279"/>
      <c r="J77" s="280"/>
    </row>
    <row r="80" spans="1:15" ht="18">
      <c r="A80" s="10"/>
      <c r="B80" s="121" t="s">
        <v>208</v>
      </c>
      <c r="C80" s="10"/>
      <c r="D80" s="10"/>
      <c r="E80" s="10"/>
      <c r="F80" s="10"/>
      <c r="G80" s="10"/>
      <c r="H80" s="10"/>
      <c r="I80" s="316"/>
      <c r="J80" s="316"/>
      <c r="K80" s="316"/>
    </row>
    <row r="82" spans="2:15">
      <c r="B82" s="38" t="str">
        <f>IF(AND(B85&lt;&gt;"",OR(B90="",D93="",D97="",D100="",I100="",G103="",G106="")),'Error txt'!$B$90,"")</f>
        <v/>
      </c>
      <c r="N82" s="149">
        <f>IF(B82="",0,1)</f>
        <v>0</v>
      </c>
    </row>
    <row r="83" spans="2:15">
      <c r="B83" s="9" t="s">
        <v>103</v>
      </c>
    </row>
    <row r="85" spans="2:15">
      <c r="B85" s="238"/>
      <c r="C85" s="238"/>
      <c r="D85" s="238"/>
      <c r="E85" s="238"/>
      <c r="F85" s="238"/>
      <c r="G85" s="238"/>
      <c r="H85" s="238"/>
      <c r="I85" s="238"/>
      <c r="J85" s="238"/>
    </row>
    <row r="88" spans="2:15">
      <c r="B88" s="9" t="s">
        <v>252</v>
      </c>
    </row>
    <row r="89" spans="2:15">
      <c r="O89" s="151"/>
    </row>
    <row r="90" spans="2:15">
      <c r="B90" s="238"/>
      <c r="C90" s="238"/>
      <c r="D90" s="238"/>
      <c r="E90" s="238"/>
      <c r="F90" s="238"/>
      <c r="G90" s="238"/>
      <c r="H90" s="238"/>
      <c r="I90" s="238"/>
      <c r="J90" s="238"/>
      <c r="O90" s="151"/>
    </row>
    <row r="91" spans="2:15">
      <c r="O91" s="151"/>
    </row>
    <row r="92" spans="2:15">
      <c r="O92" s="151"/>
    </row>
    <row r="93" spans="2:15">
      <c r="B93" s="9" t="s">
        <v>106</v>
      </c>
      <c r="D93" s="276"/>
      <c r="E93" s="276"/>
      <c r="F93" s="276"/>
      <c r="G93" s="1"/>
      <c r="H93" s="1"/>
      <c r="I93" s="1"/>
      <c r="J93" s="1"/>
      <c r="O93" s="151"/>
    </row>
    <row r="94" spans="2:15">
      <c r="O94" s="151"/>
    </row>
    <row r="95" spans="2:15">
      <c r="B95" s="99" t="s">
        <v>107</v>
      </c>
      <c r="O95" s="151"/>
    </row>
    <row r="96" spans="2:15">
      <c r="O96" s="151"/>
    </row>
    <row r="97" spans="2:15">
      <c r="B97" s="9" t="s">
        <v>108</v>
      </c>
      <c r="D97" s="238"/>
      <c r="E97" s="238"/>
      <c r="F97" s="238"/>
      <c r="G97" s="238"/>
      <c r="H97" s="238"/>
      <c r="I97" s="238"/>
      <c r="J97" s="238"/>
      <c r="O97" s="151"/>
    </row>
    <row r="98" spans="2:15">
      <c r="O98" s="151"/>
    </row>
    <row r="99" spans="2:15">
      <c r="O99" s="151"/>
    </row>
    <row r="100" spans="2:15">
      <c r="B100" s="9" t="s">
        <v>109</v>
      </c>
      <c r="D100" s="276"/>
      <c r="E100" s="276"/>
      <c r="F100" s="276"/>
      <c r="H100" s="100" t="s">
        <v>110</v>
      </c>
      <c r="I100" s="276"/>
      <c r="J100" s="276"/>
      <c r="O100" s="151"/>
    </row>
    <row r="101" spans="2:15">
      <c r="O101" s="151"/>
    </row>
    <row r="102" spans="2:15">
      <c r="O102" s="151"/>
    </row>
    <row r="103" spans="2:15">
      <c r="B103" s="9" t="s">
        <v>111</v>
      </c>
      <c r="G103" s="238"/>
      <c r="H103" s="238"/>
      <c r="I103" s="238"/>
      <c r="J103" s="238"/>
      <c r="O103" s="151"/>
    </row>
    <row r="104" spans="2:15">
      <c r="H104" s="1"/>
      <c r="O104" s="151"/>
    </row>
    <row r="105" spans="2:15">
      <c r="O105" s="151"/>
    </row>
    <row r="106" spans="2:15">
      <c r="B106" s="9" t="s">
        <v>112</v>
      </c>
      <c r="G106" s="238"/>
      <c r="H106" s="238"/>
      <c r="I106" s="238"/>
      <c r="J106" s="238"/>
    </row>
    <row r="107" spans="2:15">
      <c r="B107" s="98" t="s">
        <v>113</v>
      </c>
    </row>
    <row r="109" spans="2:15">
      <c r="B109" s="9" t="s">
        <v>114</v>
      </c>
      <c r="G109" s="238"/>
      <c r="H109" s="238"/>
      <c r="I109" s="238"/>
      <c r="J109" s="238"/>
    </row>
    <row r="112" spans="2:15" ht="30" customHeight="1">
      <c r="B112" s="101" t="s">
        <v>128</v>
      </c>
      <c r="C112" s="11"/>
      <c r="D112" s="11"/>
      <c r="E112" s="11"/>
      <c r="F112" s="11"/>
      <c r="G112" s="11"/>
      <c r="I112" s="8" t="s">
        <v>125</v>
      </c>
      <c r="J112" s="11"/>
    </row>
    <row r="113" spans="1:15">
      <c r="B113" s="38" t="str">
        <f>IF(AND(B85&lt;&gt;"",B114=""),'Error txt'!$B$91,"")</f>
        <v/>
      </c>
      <c r="N113" s="149">
        <f>IF(B113="",0,1)</f>
        <v>0</v>
      </c>
    </row>
    <row r="114" spans="1:15" ht="73.5" customHeight="1">
      <c r="B114" s="241"/>
      <c r="C114" s="279"/>
      <c r="D114" s="279"/>
      <c r="E114" s="279"/>
      <c r="F114" s="279"/>
      <c r="G114" s="279"/>
      <c r="H114" s="279"/>
      <c r="I114" s="279"/>
      <c r="J114" s="280"/>
    </row>
    <row r="117" spans="1:15" ht="18">
      <c r="A117" s="10"/>
      <c r="B117" s="121" t="s">
        <v>209</v>
      </c>
      <c r="C117" s="10"/>
      <c r="D117" s="10"/>
      <c r="E117" s="10"/>
      <c r="F117" s="10"/>
      <c r="G117" s="10"/>
      <c r="H117" s="10"/>
      <c r="I117" s="316"/>
      <c r="J117" s="316"/>
      <c r="K117" s="316"/>
    </row>
    <row r="119" spans="1:15">
      <c r="B119" s="38" t="str">
        <f>IF(AND(B122&lt;&gt;"",OR(B127="",D130="",D134="",D137="",I137="",G140="",G143="")),'Error txt'!$B$90,"")</f>
        <v/>
      </c>
      <c r="N119" s="149">
        <f>IF(B119="",0,1)</f>
        <v>0</v>
      </c>
    </row>
    <row r="120" spans="1:15">
      <c r="B120" s="9" t="s">
        <v>103</v>
      </c>
    </row>
    <row r="122" spans="1:15">
      <c r="B122" s="238"/>
      <c r="C122" s="238"/>
      <c r="D122" s="238"/>
      <c r="E122" s="238"/>
      <c r="F122" s="238"/>
      <c r="G122" s="238"/>
      <c r="H122" s="238"/>
      <c r="I122" s="238"/>
      <c r="J122" s="238"/>
    </row>
    <row r="125" spans="1:15">
      <c r="B125" s="9" t="s">
        <v>252</v>
      </c>
    </row>
    <row r="126" spans="1:15">
      <c r="O126" s="151"/>
    </row>
    <row r="127" spans="1:15">
      <c r="B127" s="238"/>
      <c r="C127" s="238"/>
      <c r="D127" s="238"/>
      <c r="E127" s="238"/>
      <c r="F127" s="238"/>
      <c r="G127" s="238"/>
      <c r="H127" s="238"/>
      <c r="I127" s="238"/>
      <c r="J127" s="238"/>
      <c r="O127" s="151"/>
    </row>
    <row r="128" spans="1:15">
      <c r="O128" s="151"/>
    </row>
    <row r="129" spans="2:15">
      <c r="O129" s="151"/>
    </row>
    <row r="130" spans="2:15">
      <c r="B130" s="9" t="s">
        <v>106</v>
      </c>
      <c r="D130" s="276"/>
      <c r="E130" s="276"/>
      <c r="F130" s="276"/>
      <c r="G130" s="1"/>
      <c r="H130" s="1"/>
      <c r="I130" s="1"/>
      <c r="J130" s="1"/>
      <c r="O130" s="151"/>
    </row>
    <row r="131" spans="2:15">
      <c r="O131" s="151"/>
    </row>
    <row r="132" spans="2:15">
      <c r="B132" s="99" t="s">
        <v>107</v>
      </c>
      <c r="O132" s="151"/>
    </row>
    <row r="133" spans="2:15">
      <c r="O133" s="151"/>
    </row>
    <row r="134" spans="2:15">
      <c r="B134" s="9" t="s">
        <v>108</v>
      </c>
      <c r="D134" s="238"/>
      <c r="E134" s="238"/>
      <c r="F134" s="238"/>
      <c r="G134" s="238"/>
      <c r="H134" s="238"/>
      <c r="I134" s="238"/>
      <c r="J134" s="238"/>
      <c r="O134" s="151"/>
    </row>
    <row r="135" spans="2:15">
      <c r="O135" s="151"/>
    </row>
    <row r="136" spans="2:15">
      <c r="O136" s="151"/>
    </row>
    <row r="137" spans="2:15">
      <c r="B137" s="9" t="s">
        <v>109</v>
      </c>
      <c r="D137" s="276"/>
      <c r="E137" s="276"/>
      <c r="F137" s="276"/>
      <c r="H137" s="100" t="s">
        <v>110</v>
      </c>
      <c r="I137" s="276"/>
      <c r="J137" s="276"/>
      <c r="O137" s="151"/>
    </row>
    <row r="138" spans="2:15">
      <c r="O138" s="151"/>
    </row>
    <row r="139" spans="2:15">
      <c r="O139" s="151"/>
    </row>
    <row r="140" spans="2:15">
      <c r="B140" s="9" t="s">
        <v>111</v>
      </c>
      <c r="G140" s="238"/>
      <c r="H140" s="238"/>
      <c r="I140" s="238"/>
      <c r="J140" s="238"/>
      <c r="O140" s="151"/>
    </row>
    <row r="141" spans="2:15">
      <c r="H141" s="1"/>
      <c r="O141" s="151"/>
    </row>
    <row r="142" spans="2:15">
      <c r="O142" s="151"/>
    </row>
    <row r="143" spans="2:15">
      <c r="B143" s="9" t="s">
        <v>112</v>
      </c>
      <c r="G143" s="238"/>
      <c r="H143" s="238"/>
      <c r="I143" s="238"/>
      <c r="J143" s="238"/>
    </row>
    <row r="144" spans="2:15">
      <c r="B144" s="98" t="s">
        <v>113</v>
      </c>
    </row>
    <row r="146" spans="1:14">
      <c r="B146" s="9" t="s">
        <v>114</v>
      </c>
      <c r="G146" s="238"/>
      <c r="H146" s="238"/>
      <c r="I146" s="238"/>
      <c r="J146" s="238"/>
    </row>
    <row r="149" spans="1:14" ht="30" customHeight="1">
      <c r="B149" s="101" t="s">
        <v>128</v>
      </c>
      <c r="C149" s="11"/>
      <c r="D149" s="11"/>
      <c r="E149" s="11"/>
      <c r="F149" s="11"/>
      <c r="G149" s="11"/>
      <c r="I149" s="8" t="s">
        <v>125</v>
      </c>
      <c r="J149" s="11"/>
    </row>
    <row r="150" spans="1:14">
      <c r="B150" s="38" t="str">
        <f>IF(AND(B122&lt;&gt;"",B151=""),'Error txt'!$B$91,"")</f>
        <v/>
      </c>
      <c r="N150" s="149">
        <f>IF(B150="",0,1)</f>
        <v>0</v>
      </c>
    </row>
    <row r="151" spans="1:14" ht="73.5" customHeight="1">
      <c r="B151" s="241"/>
      <c r="C151" s="279"/>
      <c r="D151" s="279"/>
      <c r="E151" s="279"/>
      <c r="F151" s="279"/>
      <c r="G151" s="279"/>
      <c r="H151" s="279"/>
      <c r="I151" s="279"/>
      <c r="J151" s="280"/>
    </row>
    <row r="154" spans="1:14" ht="18">
      <c r="A154" s="10"/>
      <c r="B154" s="121" t="s">
        <v>210</v>
      </c>
      <c r="C154" s="10"/>
      <c r="D154" s="10"/>
      <c r="E154" s="10"/>
      <c r="F154" s="10"/>
      <c r="G154" s="10"/>
      <c r="H154" s="10"/>
      <c r="I154" s="316"/>
      <c r="J154" s="316"/>
      <c r="K154" s="316"/>
    </row>
    <row r="156" spans="1:14">
      <c r="B156" s="38" t="str">
        <f>IF(AND(B159&lt;&gt;"",OR(B164="",D167="",D171="",D174="",I174="",G177="",G180="")),'Error txt'!$B$90,"")</f>
        <v/>
      </c>
      <c r="N156" s="149">
        <f>IF(B156="",0,1)</f>
        <v>0</v>
      </c>
    </row>
    <row r="157" spans="1:14">
      <c r="B157" s="9" t="s">
        <v>103</v>
      </c>
    </row>
    <row r="159" spans="1:14">
      <c r="B159" s="238"/>
      <c r="C159" s="238"/>
      <c r="D159" s="238"/>
      <c r="E159" s="238"/>
      <c r="F159" s="238"/>
      <c r="G159" s="238"/>
      <c r="H159" s="238"/>
      <c r="I159" s="238"/>
      <c r="J159" s="238"/>
    </row>
    <row r="162" spans="2:15">
      <c r="B162" s="9" t="s">
        <v>252</v>
      </c>
    </row>
    <row r="163" spans="2:15">
      <c r="O163" s="151"/>
    </row>
    <row r="164" spans="2:15">
      <c r="B164" s="238"/>
      <c r="C164" s="238"/>
      <c r="D164" s="238"/>
      <c r="E164" s="238"/>
      <c r="F164" s="238"/>
      <c r="G164" s="238"/>
      <c r="H164" s="238"/>
      <c r="I164" s="238"/>
      <c r="J164" s="238"/>
      <c r="O164" s="151"/>
    </row>
    <row r="165" spans="2:15">
      <c r="O165" s="151"/>
    </row>
    <row r="166" spans="2:15">
      <c r="O166" s="151"/>
    </row>
    <row r="167" spans="2:15">
      <c r="B167" s="9" t="s">
        <v>106</v>
      </c>
      <c r="D167" s="276"/>
      <c r="E167" s="276"/>
      <c r="F167" s="276"/>
      <c r="G167" s="1"/>
      <c r="H167" s="1"/>
      <c r="I167" s="1"/>
      <c r="J167" s="1"/>
      <c r="O167" s="151"/>
    </row>
    <row r="168" spans="2:15">
      <c r="O168" s="151"/>
    </row>
    <row r="169" spans="2:15">
      <c r="B169" s="99" t="s">
        <v>107</v>
      </c>
      <c r="O169" s="151"/>
    </row>
    <row r="170" spans="2:15">
      <c r="O170" s="151"/>
    </row>
    <row r="171" spans="2:15">
      <c r="B171" s="9" t="s">
        <v>108</v>
      </c>
      <c r="D171" s="238"/>
      <c r="E171" s="238"/>
      <c r="F171" s="238"/>
      <c r="G171" s="238"/>
      <c r="H171" s="238"/>
      <c r="I171" s="238"/>
      <c r="J171" s="238"/>
      <c r="O171" s="151"/>
    </row>
    <row r="172" spans="2:15">
      <c r="O172" s="151"/>
    </row>
    <row r="173" spans="2:15">
      <c r="O173" s="151"/>
    </row>
    <row r="174" spans="2:15">
      <c r="B174" s="9" t="s">
        <v>109</v>
      </c>
      <c r="D174" s="276"/>
      <c r="E174" s="276"/>
      <c r="F174" s="276"/>
      <c r="H174" s="100" t="s">
        <v>110</v>
      </c>
      <c r="I174" s="276"/>
      <c r="J174" s="276"/>
      <c r="O174" s="151"/>
    </row>
    <row r="175" spans="2:15">
      <c r="O175" s="151"/>
    </row>
    <row r="176" spans="2:15">
      <c r="O176" s="151"/>
    </row>
    <row r="177" spans="1:15">
      <c r="B177" s="9" t="s">
        <v>111</v>
      </c>
      <c r="G177" s="238"/>
      <c r="H177" s="238"/>
      <c r="I177" s="238"/>
      <c r="J177" s="238"/>
      <c r="O177" s="151"/>
    </row>
    <row r="178" spans="1:15">
      <c r="H178" s="1"/>
      <c r="O178" s="151"/>
    </row>
    <row r="179" spans="1:15">
      <c r="O179" s="151"/>
    </row>
    <row r="180" spans="1:15">
      <c r="B180" s="9" t="s">
        <v>112</v>
      </c>
      <c r="G180" s="238"/>
      <c r="H180" s="238"/>
      <c r="I180" s="238"/>
      <c r="J180" s="238"/>
    </row>
    <row r="181" spans="1:15">
      <c r="B181" s="98" t="s">
        <v>113</v>
      </c>
    </row>
    <row r="183" spans="1:15">
      <c r="B183" s="9" t="s">
        <v>114</v>
      </c>
      <c r="G183" s="238"/>
      <c r="H183" s="238"/>
      <c r="I183" s="238"/>
      <c r="J183" s="238"/>
    </row>
    <row r="186" spans="1:15" ht="30" customHeight="1">
      <c r="B186" s="101" t="s">
        <v>128</v>
      </c>
      <c r="C186" s="11"/>
      <c r="D186" s="11"/>
      <c r="E186" s="11"/>
      <c r="F186" s="11"/>
      <c r="G186" s="11"/>
      <c r="I186" s="8" t="s">
        <v>125</v>
      </c>
      <c r="J186" s="11"/>
    </row>
    <row r="187" spans="1:15">
      <c r="B187" s="38" t="str">
        <f>IF(AND(B159&lt;&gt;"",B188=""),'Error txt'!$B$91,"")</f>
        <v/>
      </c>
      <c r="N187" s="149">
        <f>IF(B187="",0,1)</f>
        <v>0</v>
      </c>
    </row>
    <row r="188" spans="1:15" ht="73.5" customHeight="1">
      <c r="B188" s="241"/>
      <c r="C188" s="279"/>
      <c r="D188" s="279"/>
      <c r="E188" s="279"/>
      <c r="F188" s="279"/>
      <c r="G188" s="279"/>
      <c r="H188" s="279"/>
      <c r="I188" s="279"/>
      <c r="J188" s="280"/>
    </row>
    <row r="191" spans="1:15" ht="18">
      <c r="A191" s="10"/>
      <c r="B191" s="121" t="s">
        <v>211</v>
      </c>
      <c r="C191" s="10"/>
      <c r="D191" s="10"/>
      <c r="E191" s="10"/>
      <c r="F191" s="10"/>
      <c r="G191" s="10"/>
      <c r="H191" s="10"/>
      <c r="I191" s="316"/>
      <c r="J191" s="316"/>
      <c r="K191" s="316"/>
    </row>
    <row r="193" spans="2:15">
      <c r="B193" s="38" t="str">
        <f>IF(AND(B196&lt;&gt;"",OR(B201="",D204="",D208="",D211="",I211="",G214="",G217="")),'Error txt'!$B$90,"")</f>
        <v/>
      </c>
      <c r="N193" s="149">
        <f>IF(B193="",0,1)</f>
        <v>0</v>
      </c>
    </row>
    <row r="194" spans="2:15">
      <c r="B194" s="9" t="s">
        <v>103</v>
      </c>
    </row>
    <row r="196" spans="2:15">
      <c r="B196" s="238"/>
      <c r="C196" s="238"/>
      <c r="D196" s="238"/>
      <c r="E196" s="238"/>
      <c r="F196" s="238"/>
      <c r="G196" s="238"/>
      <c r="H196" s="238"/>
      <c r="I196" s="238"/>
      <c r="J196" s="238"/>
    </row>
    <row r="199" spans="2:15">
      <c r="B199" s="9" t="s">
        <v>252</v>
      </c>
    </row>
    <row r="200" spans="2:15">
      <c r="O200" s="151"/>
    </row>
    <row r="201" spans="2:15">
      <c r="B201" s="238"/>
      <c r="C201" s="238"/>
      <c r="D201" s="238"/>
      <c r="E201" s="238"/>
      <c r="F201" s="238"/>
      <c r="G201" s="238"/>
      <c r="H201" s="238"/>
      <c r="I201" s="238"/>
      <c r="J201" s="238"/>
      <c r="O201" s="151"/>
    </row>
    <row r="202" spans="2:15">
      <c r="O202" s="151"/>
    </row>
    <row r="203" spans="2:15">
      <c r="O203" s="151"/>
    </row>
    <row r="204" spans="2:15">
      <c r="B204" s="9" t="s">
        <v>106</v>
      </c>
      <c r="D204" s="276"/>
      <c r="E204" s="276"/>
      <c r="F204" s="276"/>
      <c r="G204" s="1"/>
      <c r="H204" s="1"/>
      <c r="I204" s="1"/>
      <c r="J204" s="1"/>
      <c r="O204" s="151"/>
    </row>
    <row r="205" spans="2:15">
      <c r="O205" s="151"/>
    </row>
    <row r="206" spans="2:15">
      <c r="B206" s="99" t="s">
        <v>107</v>
      </c>
      <c r="O206" s="151"/>
    </row>
    <row r="207" spans="2:15">
      <c r="O207" s="151"/>
    </row>
    <row r="208" spans="2:15">
      <c r="B208" s="9" t="s">
        <v>108</v>
      </c>
      <c r="D208" s="238"/>
      <c r="E208" s="238"/>
      <c r="F208" s="238"/>
      <c r="G208" s="238"/>
      <c r="H208" s="238"/>
      <c r="I208" s="238"/>
      <c r="J208" s="238"/>
      <c r="O208" s="151"/>
    </row>
    <row r="209" spans="2:15">
      <c r="O209" s="151"/>
    </row>
    <row r="210" spans="2:15">
      <c r="O210" s="151"/>
    </row>
    <row r="211" spans="2:15">
      <c r="B211" s="9" t="s">
        <v>109</v>
      </c>
      <c r="D211" s="276"/>
      <c r="E211" s="276"/>
      <c r="F211" s="276"/>
      <c r="H211" s="100" t="s">
        <v>110</v>
      </c>
      <c r="I211" s="276"/>
      <c r="J211" s="276"/>
      <c r="O211" s="151"/>
    </row>
    <row r="212" spans="2:15">
      <c r="O212" s="151"/>
    </row>
    <row r="213" spans="2:15">
      <c r="O213" s="151"/>
    </row>
    <row r="214" spans="2:15">
      <c r="B214" s="9" t="s">
        <v>111</v>
      </c>
      <c r="G214" s="238"/>
      <c r="H214" s="238"/>
      <c r="I214" s="238"/>
      <c r="J214" s="238"/>
      <c r="O214" s="151"/>
    </row>
    <row r="215" spans="2:15">
      <c r="H215" s="1"/>
      <c r="O215" s="151"/>
    </row>
    <row r="216" spans="2:15">
      <c r="O216" s="151"/>
    </row>
    <row r="217" spans="2:15">
      <c r="B217" s="9" t="s">
        <v>112</v>
      </c>
      <c r="G217" s="238"/>
      <c r="H217" s="238"/>
      <c r="I217" s="238"/>
      <c r="J217" s="238"/>
    </row>
    <row r="218" spans="2:15">
      <c r="B218" s="98" t="s">
        <v>113</v>
      </c>
    </row>
    <row r="220" spans="2:15">
      <c r="B220" s="9" t="s">
        <v>114</v>
      </c>
      <c r="G220" s="238"/>
      <c r="H220" s="238"/>
      <c r="I220" s="238"/>
      <c r="J220" s="238"/>
    </row>
    <row r="223" spans="2:15" ht="30" customHeight="1">
      <c r="B223" s="101" t="s">
        <v>128</v>
      </c>
      <c r="C223" s="11"/>
      <c r="D223" s="11"/>
      <c r="E223" s="11"/>
      <c r="F223" s="11"/>
      <c r="G223" s="11"/>
      <c r="I223" s="8" t="s">
        <v>125</v>
      </c>
      <c r="J223" s="11"/>
    </row>
    <row r="224" spans="2:15">
      <c r="B224" s="38" t="str">
        <f>IF(AND(B196&lt;&gt;"",B225=""),'Error txt'!$B$91,"")</f>
        <v/>
      </c>
      <c r="N224" s="149">
        <f>IF(B224="",0,1)</f>
        <v>0</v>
      </c>
    </row>
    <row r="225" spans="1:15" ht="73.5" customHeight="1">
      <c r="B225" s="241"/>
      <c r="C225" s="279"/>
      <c r="D225" s="279"/>
      <c r="E225" s="279"/>
      <c r="F225" s="279"/>
      <c r="G225" s="279"/>
      <c r="H225" s="279"/>
      <c r="I225" s="279"/>
      <c r="J225" s="280"/>
    </row>
    <row r="228" spans="1:15" ht="18">
      <c r="A228" s="10"/>
      <c r="B228" s="121" t="s">
        <v>212</v>
      </c>
      <c r="C228" s="10"/>
      <c r="D228" s="10"/>
      <c r="E228" s="10"/>
      <c r="F228" s="10"/>
      <c r="G228" s="10"/>
      <c r="H228" s="10"/>
      <c r="I228" s="316"/>
      <c r="J228" s="316"/>
      <c r="K228" s="316"/>
    </row>
    <row r="230" spans="1:15">
      <c r="B230" s="38" t="str">
        <f>IF(AND(B233&lt;&gt;"",OR(B238="",D241="",D245="",D248="",I248="",G251="",G254="")),'Error txt'!$B$90,"")</f>
        <v/>
      </c>
      <c r="N230" s="149">
        <f>IF(B230="",0,1)</f>
        <v>0</v>
      </c>
    </row>
    <row r="231" spans="1:15">
      <c r="B231" s="9" t="s">
        <v>103</v>
      </c>
    </row>
    <row r="233" spans="1:15">
      <c r="B233" s="238"/>
      <c r="C233" s="238"/>
      <c r="D233" s="238"/>
      <c r="E233" s="238"/>
      <c r="F233" s="238"/>
      <c r="G233" s="238"/>
      <c r="H233" s="238"/>
      <c r="I233" s="238"/>
      <c r="J233" s="238"/>
    </row>
    <row r="236" spans="1:15">
      <c r="B236" s="9" t="s">
        <v>252</v>
      </c>
    </row>
    <row r="237" spans="1:15">
      <c r="O237" s="151"/>
    </row>
    <row r="238" spans="1:15">
      <c r="B238" s="238"/>
      <c r="C238" s="238"/>
      <c r="D238" s="238"/>
      <c r="E238" s="238"/>
      <c r="F238" s="238"/>
      <c r="G238" s="238"/>
      <c r="H238" s="238"/>
      <c r="I238" s="238"/>
      <c r="J238" s="238"/>
      <c r="O238" s="151"/>
    </row>
    <row r="239" spans="1:15">
      <c r="O239" s="151"/>
    </row>
    <row r="240" spans="1:15">
      <c r="O240" s="151"/>
    </row>
    <row r="241" spans="2:15">
      <c r="B241" s="9" t="s">
        <v>106</v>
      </c>
      <c r="D241" s="276"/>
      <c r="E241" s="276"/>
      <c r="F241" s="276"/>
      <c r="G241" s="1"/>
      <c r="H241" s="1"/>
      <c r="I241" s="1"/>
      <c r="J241" s="1"/>
      <c r="O241" s="151"/>
    </row>
    <row r="242" spans="2:15">
      <c r="O242" s="151"/>
    </row>
    <row r="243" spans="2:15">
      <c r="B243" s="99" t="s">
        <v>107</v>
      </c>
      <c r="O243" s="151"/>
    </row>
    <row r="244" spans="2:15">
      <c r="O244" s="151"/>
    </row>
    <row r="245" spans="2:15">
      <c r="B245" s="9" t="s">
        <v>108</v>
      </c>
      <c r="D245" s="238"/>
      <c r="E245" s="238"/>
      <c r="F245" s="238"/>
      <c r="G245" s="238"/>
      <c r="H245" s="238"/>
      <c r="I245" s="238"/>
      <c r="J245" s="238"/>
      <c r="O245" s="151"/>
    </row>
    <row r="246" spans="2:15">
      <c r="O246" s="151"/>
    </row>
    <row r="247" spans="2:15">
      <c r="O247" s="151"/>
    </row>
    <row r="248" spans="2:15">
      <c r="B248" s="9" t="s">
        <v>109</v>
      </c>
      <c r="D248" s="276"/>
      <c r="E248" s="276"/>
      <c r="F248" s="276"/>
      <c r="H248" s="100" t="s">
        <v>110</v>
      </c>
      <c r="I248" s="276"/>
      <c r="J248" s="276"/>
      <c r="O248" s="151"/>
    </row>
    <row r="249" spans="2:15">
      <c r="O249" s="151"/>
    </row>
    <row r="250" spans="2:15">
      <c r="O250" s="151"/>
    </row>
    <row r="251" spans="2:15">
      <c r="B251" s="9" t="s">
        <v>111</v>
      </c>
      <c r="G251" s="238"/>
      <c r="H251" s="238"/>
      <c r="I251" s="238"/>
      <c r="J251" s="238"/>
      <c r="O251" s="151"/>
    </row>
    <row r="252" spans="2:15">
      <c r="H252" s="1"/>
      <c r="O252" s="151"/>
    </row>
    <row r="253" spans="2:15">
      <c r="O253" s="151"/>
    </row>
    <row r="254" spans="2:15">
      <c r="B254" s="9" t="s">
        <v>112</v>
      </c>
      <c r="G254" s="238"/>
      <c r="H254" s="238"/>
      <c r="I254" s="238"/>
      <c r="J254" s="238"/>
    </row>
    <row r="255" spans="2:15">
      <c r="B255" s="98" t="s">
        <v>113</v>
      </c>
    </row>
    <row r="257" spans="1:14">
      <c r="B257" s="9" t="s">
        <v>114</v>
      </c>
      <c r="G257" s="238"/>
      <c r="H257" s="238"/>
      <c r="I257" s="238"/>
      <c r="J257" s="238"/>
    </row>
    <row r="260" spans="1:14" ht="30" customHeight="1">
      <c r="B260" s="101" t="s">
        <v>128</v>
      </c>
      <c r="C260" s="11"/>
      <c r="D260" s="11"/>
      <c r="E260" s="11"/>
      <c r="F260" s="11"/>
      <c r="G260" s="11"/>
      <c r="I260" s="8" t="s">
        <v>125</v>
      </c>
      <c r="J260" s="11"/>
    </row>
    <row r="261" spans="1:14">
      <c r="B261" s="38" t="str">
        <f>IF(AND(B233&lt;&gt;"",B262=""),'Error txt'!$B$91,"")</f>
        <v/>
      </c>
      <c r="N261" s="149">
        <f>IF(B261="",0,1)</f>
        <v>0</v>
      </c>
    </row>
    <row r="262" spans="1:14" ht="73.5" customHeight="1">
      <c r="B262" s="241"/>
      <c r="C262" s="279"/>
      <c r="D262" s="279"/>
      <c r="E262" s="279"/>
      <c r="F262" s="279"/>
      <c r="G262" s="279"/>
      <c r="H262" s="279"/>
      <c r="I262" s="279"/>
      <c r="J262" s="280"/>
    </row>
    <row r="265" spans="1:14" ht="18">
      <c r="A265" s="10"/>
      <c r="B265" s="121" t="s">
        <v>213</v>
      </c>
      <c r="C265" s="10"/>
      <c r="D265" s="10"/>
      <c r="E265" s="10"/>
      <c r="F265" s="10"/>
      <c r="G265" s="10"/>
      <c r="H265" s="10"/>
      <c r="I265" s="316"/>
      <c r="J265" s="316"/>
      <c r="K265" s="316"/>
    </row>
    <row r="267" spans="1:14">
      <c r="B267" s="38" t="str">
        <f>IF(AND(B270&lt;&gt;"",OR(B275="",D278="",D282="",D285="",I285="",G288="",G291="")),'Error txt'!$B$90,"")</f>
        <v/>
      </c>
      <c r="N267" s="149">
        <f>IF(B267="",0,1)</f>
        <v>0</v>
      </c>
    </row>
    <row r="268" spans="1:14">
      <c r="B268" s="9" t="s">
        <v>103</v>
      </c>
    </row>
    <row r="270" spans="1:14">
      <c r="B270" s="238"/>
      <c r="C270" s="238"/>
      <c r="D270" s="238"/>
      <c r="E270" s="238"/>
      <c r="F270" s="238"/>
      <c r="G270" s="238"/>
      <c r="H270" s="238"/>
      <c r="I270" s="238"/>
      <c r="J270" s="238"/>
    </row>
    <row r="273" spans="2:15">
      <c r="B273" s="9" t="s">
        <v>252</v>
      </c>
    </row>
    <row r="274" spans="2:15">
      <c r="O274" s="151"/>
    </row>
    <row r="275" spans="2:15">
      <c r="B275" s="238"/>
      <c r="C275" s="238"/>
      <c r="D275" s="238"/>
      <c r="E275" s="238"/>
      <c r="F275" s="238"/>
      <c r="G275" s="238"/>
      <c r="H275" s="238"/>
      <c r="I275" s="238"/>
      <c r="J275" s="238"/>
      <c r="O275" s="151"/>
    </row>
    <row r="276" spans="2:15">
      <c r="O276" s="151"/>
    </row>
    <row r="277" spans="2:15">
      <c r="O277" s="151"/>
    </row>
    <row r="278" spans="2:15">
      <c r="B278" s="9" t="s">
        <v>106</v>
      </c>
      <c r="D278" s="276"/>
      <c r="E278" s="276"/>
      <c r="F278" s="276"/>
      <c r="G278" s="1"/>
      <c r="H278" s="1"/>
      <c r="I278" s="1"/>
      <c r="J278" s="1"/>
      <c r="O278" s="151"/>
    </row>
    <row r="279" spans="2:15">
      <c r="O279" s="151"/>
    </row>
    <row r="280" spans="2:15">
      <c r="B280" s="99" t="s">
        <v>107</v>
      </c>
      <c r="O280" s="151"/>
    </row>
    <row r="281" spans="2:15">
      <c r="O281" s="151"/>
    </row>
    <row r="282" spans="2:15">
      <c r="B282" s="9" t="s">
        <v>108</v>
      </c>
      <c r="D282" s="238"/>
      <c r="E282" s="238"/>
      <c r="F282" s="238"/>
      <c r="G282" s="238"/>
      <c r="H282" s="238"/>
      <c r="I282" s="238"/>
      <c r="J282" s="238"/>
      <c r="O282" s="151"/>
    </row>
    <row r="283" spans="2:15">
      <c r="O283" s="151"/>
    </row>
    <row r="284" spans="2:15">
      <c r="O284" s="151"/>
    </row>
    <row r="285" spans="2:15">
      <c r="B285" s="9" t="s">
        <v>109</v>
      </c>
      <c r="D285" s="276"/>
      <c r="E285" s="276"/>
      <c r="F285" s="276"/>
      <c r="H285" s="100" t="s">
        <v>110</v>
      </c>
      <c r="I285" s="276"/>
      <c r="J285" s="276"/>
      <c r="O285" s="151"/>
    </row>
    <row r="286" spans="2:15">
      <c r="O286" s="151"/>
    </row>
    <row r="287" spans="2:15">
      <c r="O287" s="151"/>
    </row>
    <row r="288" spans="2:15">
      <c r="B288" s="9" t="s">
        <v>111</v>
      </c>
      <c r="G288" s="238"/>
      <c r="H288" s="238"/>
      <c r="I288" s="238"/>
      <c r="J288" s="238"/>
      <c r="O288" s="151"/>
    </row>
    <row r="289" spans="1:15">
      <c r="H289" s="1"/>
      <c r="O289" s="151"/>
    </row>
    <row r="290" spans="1:15">
      <c r="O290" s="151"/>
    </row>
    <row r="291" spans="1:15">
      <c r="B291" s="9" t="s">
        <v>112</v>
      </c>
      <c r="G291" s="238"/>
      <c r="H291" s="238"/>
      <c r="I291" s="238"/>
      <c r="J291" s="238"/>
    </row>
    <row r="292" spans="1:15">
      <c r="B292" s="98" t="s">
        <v>113</v>
      </c>
    </row>
    <row r="294" spans="1:15">
      <c r="B294" s="9" t="s">
        <v>114</v>
      </c>
      <c r="G294" s="238"/>
      <c r="H294" s="238"/>
      <c r="I294" s="238"/>
      <c r="J294" s="238"/>
    </row>
    <row r="297" spans="1:15" ht="30" customHeight="1">
      <c r="B297" s="101" t="s">
        <v>128</v>
      </c>
      <c r="C297" s="11"/>
      <c r="D297" s="11"/>
      <c r="E297" s="11"/>
      <c r="F297" s="11"/>
      <c r="G297" s="11"/>
      <c r="I297" s="8" t="s">
        <v>125</v>
      </c>
      <c r="J297" s="11"/>
    </row>
    <row r="298" spans="1:15">
      <c r="B298" s="38" t="str">
        <f>IF(AND(B270&lt;&gt;"",B299=""),'Error txt'!$B$91,"")</f>
        <v/>
      </c>
      <c r="N298" s="149">
        <f>IF(B298="",0,1)</f>
        <v>0</v>
      </c>
    </row>
    <row r="299" spans="1:15" ht="73.5" customHeight="1">
      <c r="B299" s="241"/>
      <c r="C299" s="279"/>
      <c r="D299" s="279"/>
      <c r="E299" s="279"/>
      <c r="F299" s="279"/>
      <c r="G299" s="279"/>
      <c r="H299" s="279"/>
      <c r="I299" s="279"/>
      <c r="J299" s="280"/>
    </row>
    <row r="302" spans="1:15" ht="18">
      <c r="A302" s="10"/>
      <c r="B302" s="121" t="s">
        <v>214</v>
      </c>
      <c r="C302" s="10"/>
      <c r="D302" s="10"/>
      <c r="E302" s="10"/>
      <c r="F302" s="10"/>
      <c r="G302" s="10"/>
      <c r="H302" s="10"/>
      <c r="I302" s="316"/>
      <c r="J302" s="316"/>
      <c r="K302" s="316"/>
    </row>
    <row r="304" spans="1:15">
      <c r="B304" s="38" t="str">
        <f>IF(AND(B307&lt;&gt;"",OR(B312="",D315="",D319="",D322="",I322="",G325="",G328="")),'Error txt'!$B$90,"")</f>
        <v/>
      </c>
      <c r="N304" s="149">
        <f>IF(B304="",0,1)</f>
        <v>0</v>
      </c>
    </row>
    <row r="305" spans="2:15">
      <c r="B305" s="9" t="s">
        <v>103</v>
      </c>
    </row>
    <row r="307" spans="2:15">
      <c r="B307" s="238"/>
      <c r="C307" s="238"/>
      <c r="D307" s="238"/>
      <c r="E307" s="238"/>
      <c r="F307" s="238"/>
      <c r="G307" s="238"/>
      <c r="H307" s="238"/>
      <c r="I307" s="238"/>
      <c r="J307" s="238"/>
    </row>
    <row r="310" spans="2:15">
      <c r="B310" s="9" t="s">
        <v>252</v>
      </c>
    </row>
    <row r="311" spans="2:15">
      <c r="O311" s="151"/>
    </row>
    <row r="312" spans="2:15">
      <c r="B312" s="238"/>
      <c r="C312" s="238"/>
      <c r="D312" s="238"/>
      <c r="E312" s="238"/>
      <c r="F312" s="238"/>
      <c r="G312" s="238"/>
      <c r="H312" s="238"/>
      <c r="I312" s="238"/>
      <c r="J312" s="238"/>
      <c r="O312" s="151"/>
    </row>
    <row r="313" spans="2:15">
      <c r="O313" s="151"/>
    </row>
    <row r="314" spans="2:15">
      <c r="O314" s="151"/>
    </row>
    <row r="315" spans="2:15">
      <c r="B315" s="9" t="s">
        <v>106</v>
      </c>
      <c r="D315" s="276"/>
      <c r="E315" s="276"/>
      <c r="F315" s="276"/>
      <c r="G315" s="1"/>
      <c r="H315" s="1"/>
      <c r="I315" s="1"/>
      <c r="J315" s="1"/>
      <c r="O315" s="151"/>
    </row>
    <row r="316" spans="2:15">
      <c r="O316" s="151"/>
    </row>
    <row r="317" spans="2:15">
      <c r="B317" s="99" t="s">
        <v>107</v>
      </c>
      <c r="O317" s="151"/>
    </row>
    <row r="318" spans="2:15">
      <c r="O318" s="151"/>
    </row>
    <row r="319" spans="2:15">
      <c r="B319" s="9" t="s">
        <v>108</v>
      </c>
      <c r="D319" s="238"/>
      <c r="E319" s="238"/>
      <c r="F319" s="238"/>
      <c r="G319" s="238"/>
      <c r="H319" s="238"/>
      <c r="I319" s="238"/>
      <c r="J319" s="238"/>
      <c r="O319" s="151"/>
    </row>
    <row r="320" spans="2:15">
      <c r="O320" s="151"/>
    </row>
    <row r="321" spans="2:15">
      <c r="O321" s="151"/>
    </row>
    <row r="322" spans="2:15">
      <c r="B322" s="9" t="s">
        <v>109</v>
      </c>
      <c r="D322" s="276"/>
      <c r="E322" s="276"/>
      <c r="F322" s="276"/>
      <c r="H322" s="100" t="s">
        <v>110</v>
      </c>
      <c r="I322" s="276"/>
      <c r="J322" s="276"/>
      <c r="O322" s="151"/>
    </row>
    <row r="323" spans="2:15">
      <c r="O323" s="151"/>
    </row>
    <row r="324" spans="2:15">
      <c r="O324" s="151"/>
    </row>
    <row r="325" spans="2:15">
      <c r="B325" s="9" t="s">
        <v>111</v>
      </c>
      <c r="G325" s="238"/>
      <c r="H325" s="238"/>
      <c r="I325" s="238"/>
      <c r="J325" s="238"/>
      <c r="O325" s="151"/>
    </row>
    <row r="326" spans="2:15">
      <c r="H326" s="1"/>
      <c r="O326" s="151"/>
    </row>
    <row r="327" spans="2:15">
      <c r="O327" s="151"/>
    </row>
    <row r="328" spans="2:15">
      <c r="B328" s="9" t="s">
        <v>112</v>
      </c>
      <c r="G328" s="238"/>
      <c r="H328" s="238"/>
      <c r="I328" s="238"/>
      <c r="J328" s="238"/>
    </row>
    <row r="329" spans="2:15">
      <c r="B329" s="98" t="s">
        <v>113</v>
      </c>
    </row>
    <row r="331" spans="2:15">
      <c r="B331" s="9" t="s">
        <v>114</v>
      </c>
      <c r="G331" s="238"/>
      <c r="H331" s="238"/>
      <c r="I331" s="238"/>
      <c r="J331" s="238"/>
    </row>
    <row r="334" spans="2:15" ht="30" customHeight="1">
      <c r="B334" s="101" t="s">
        <v>128</v>
      </c>
      <c r="C334" s="11"/>
      <c r="D334" s="11"/>
      <c r="E334" s="11"/>
      <c r="F334" s="11"/>
      <c r="G334" s="11"/>
      <c r="I334" s="8" t="s">
        <v>125</v>
      </c>
      <c r="J334" s="11"/>
    </row>
    <row r="335" spans="2:15">
      <c r="B335" s="38" t="str">
        <f>IF(AND(B307&lt;&gt;"",B336=""),'Error txt'!$B$91,"")</f>
        <v/>
      </c>
      <c r="N335" s="149">
        <f>IF(B335="",0,1)</f>
        <v>0</v>
      </c>
    </row>
    <row r="336" spans="2:15" ht="73.5" customHeight="1">
      <c r="B336" s="241"/>
      <c r="C336" s="279"/>
      <c r="D336" s="279"/>
      <c r="E336" s="279"/>
      <c r="F336" s="279"/>
      <c r="G336" s="279"/>
      <c r="H336" s="279"/>
      <c r="I336" s="279"/>
      <c r="J336" s="280"/>
    </row>
    <row r="339" spans="1:15" ht="18">
      <c r="A339" s="10"/>
      <c r="B339" s="121" t="s">
        <v>215</v>
      </c>
      <c r="C339" s="10"/>
      <c r="D339" s="10"/>
      <c r="E339" s="10"/>
      <c r="F339" s="10"/>
      <c r="G339" s="10"/>
      <c r="H339" s="10"/>
      <c r="I339" s="316"/>
      <c r="J339" s="316"/>
      <c r="K339" s="316"/>
    </row>
    <row r="341" spans="1:15">
      <c r="B341" s="38" t="str">
        <f>IF(AND(B344&lt;&gt;"",OR(B349="",D352="",D356="",D359="",I359="",G362="",G365="")),'Error txt'!$B$90,"")</f>
        <v/>
      </c>
      <c r="N341" s="149">
        <f>IF(B341="",0,1)</f>
        <v>0</v>
      </c>
    </row>
    <row r="342" spans="1:15">
      <c r="B342" s="9" t="s">
        <v>103</v>
      </c>
    </row>
    <row r="344" spans="1:15">
      <c r="B344" s="238"/>
      <c r="C344" s="238"/>
      <c r="D344" s="238"/>
      <c r="E344" s="238"/>
      <c r="F344" s="238"/>
      <c r="G344" s="238"/>
      <c r="H344" s="238"/>
      <c r="I344" s="238"/>
      <c r="J344" s="238"/>
    </row>
    <row r="347" spans="1:15">
      <c r="B347" s="9" t="s">
        <v>252</v>
      </c>
    </row>
    <row r="348" spans="1:15">
      <c r="O348" s="151"/>
    </row>
    <row r="349" spans="1:15">
      <c r="B349" s="238"/>
      <c r="C349" s="238"/>
      <c r="D349" s="238"/>
      <c r="E349" s="238"/>
      <c r="F349" s="238"/>
      <c r="G349" s="238"/>
      <c r="H349" s="238"/>
      <c r="I349" s="238"/>
      <c r="J349" s="238"/>
      <c r="O349" s="151"/>
    </row>
    <row r="350" spans="1:15">
      <c r="O350" s="151"/>
    </row>
    <row r="351" spans="1:15">
      <c r="O351" s="151"/>
    </row>
    <row r="352" spans="1:15">
      <c r="B352" s="9" t="s">
        <v>106</v>
      </c>
      <c r="D352" s="276"/>
      <c r="E352" s="276"/>
      <c r="F352" s="276"/>
      <c r="G352" s="1"/>
      <c r="H352" s="1"/>
      <c r="I352" s="1"/>
      <c r="J352" s="1"/>
      <c r="O352" s="151"/>
    </row>
    <row r="353" spans="2:15">
      <c r="O353" s="151"/>
    </row>
    <row r="354" spans="2:15">
      <c r="B354" s="99" t="s">
        <v>107</v>
      </c>
      <c r="O354" s="151"/>
    </row>
    <row r="355" spans="2:15">
      <c r="O355" s="151"/>
    </row>
    <row r="356" spans="2:15">
      <c r="B356" s="9" t="s">
        <v>108</v>
      </c>
      <c r="D356" s="238"/>
      <c r="E356" s="238"/>
      <c r="F356" s="238"/>
      <c r="G356" s="238"/>
      <c r="H356" s="238"/>
      <c r="I356" s="238"/>
      <c r="J356" s="238"/>
      <c r="O356" s="151"/>
    </row>
    <row r="357" spans="2:15">
      <c r="O357" s="151"/>
    </row>
    <row r="358" spans="2:15">
      <c r="O358" s="151"/>
    </row>
    <row r="359" spans="2:15">
      <c r="B359" s="9" t="s">
        <v>109</v>
      </c>
      <c r="D359" s="276"/>
      <c r="E359" s="276"/>
      <c r="F359" s="276"/>
      <c r="H359" s="100" t="s">
        <v>110</v>
      </c>
      <c r="I359" s="276"/>
      <c r="J359" s="276"/>
      <c r="O359" s="151"/>
    </row>
    <row r="360" spans="2:15">
      <c r="O360" s="151"/>
    </row>
    <row r="361" spans="2:15">
      <c r="O361" s="151"/>
    </row>
    <row r="362" spans="2:15">
      <c r="B362" s="9" t="s">
        <v>111</v>
      </c>
      <c r="G362" s="238"/>
      <c r="H362" s="238"/>
      <c r="I362" s="238"/>
      <c r="J362" s="238"/>
      <c r="O362" s="151"/>
    </row>
    <row r="363" spans="2:15">
      <c r="H363" s="1"/>
      <c r="O363" s="151"/>
    </row>
    <row r="364" spans="2:15">
      <c r="O364" s="151"/>
    </row>
    <row r="365" spans="2:15">
      <c r="B365" s="9" t="s">
        <v>112</v>
      </c>
      <c r="G365" s="238"/>
      <c r="H365" s="238"/>
      <c r="I365" s="238"/>
      <c r="J365" s="238"/>
    </row>
    <row r="366" spans="2:15">
      <c r="B366" s="98" t="s">
        <v>113</v>
      </c>
    </row>
    <row r="368" spans="2:15">
      <c r="B368" s="9" t="s">
        <v>114</v>
      </c>
      <c r="G368" s="238"/>
      <c r="H368" s="238"/>
      <c r="I368" s="238"/>
      <c r="J368" s="238"/>
    </row>
    <row r="371" spans="2:14" ht="30" customHeight="1">
      <c r="B371" s="101" t="s">
        <v>128</v>
      </c>
      <c r="C371" s="11"/>
      <c r="D371" s="11"/>
      <c r="E371" s="11"/>
      <c r="F371" s="11"/>
      <c r="G371" s="11"/>
      <c r="I371" s="8" t="s">
        <v>125</v>
      </c>
      <c r="J371" s="11"/>
    </row>
    <row r="372" spans="2:14">
      <c r="B372" s="38" t="str">
        <f>IF(AND(B344&lt;&gt;"",B373=""),'Error txt'!$B$91,"")</f>
        <v/>
      </c>
      <c r="N372" s="149">
        <f>IF(B372="",0,1)</f>
        <v>0</v>
      </c>
    </row>
    <row r="373" spans="2:14" ht="73.5" customHeight="1">
      <c r="B373" s="241"/>
      <c r="C373" s="279"/>
      <c r="D373" s="279"/>
      <c r="E373" s="279"/>
      <c r="F373" s="279"/>
      <c r="G373" s="279"/>
      <c r="H373" s="279"/>
      <c r="I373" s="279"/>
      <c r="J373" s="280"/>
    </row>
  </sheetData>
  <mergeCells count="111">
    <mergeCell ref="I3:K3"/>
    <mergeCell ref="I6:K6"/>
    <mergeCell ref="I43:K43"/>
    <mergeCell ref="I80:K80"/>
    <mergeCell ref="I117:K117"/>
    <mergeCell ref="B11:J11"/>
    <mergeCell ref="B16:J16"/>
    <mergeCell ref="D19:F19"/>
    <mergeCell ref="D23:J23"/>
    <mergeCell ref="B40:J40"/>
    <mergeCell ref="D26:F26"/>
    <mergeCell ref="I26:J26"/>
    <mergeCell ref="G29:J29"/>
    <mergeCell ref="G32:J32"/>
    <mergeCell ref="G35:J35"/>
    <mergeCell ref="B48:J48"/>
    <mergeCell ref="B53:J53"/>
    <mergeCell ref="D56:F56"/>
    <mergeCell ref="D60:J60"/>
    <mergeCell ref="D63:F63"/>
    <mergeCell ref="I63:J63"/>
    <mergeCell ref="G66:J66"/>
    <mergeCell ref="G69:J69"/>
    <mergeCell ref="G72:J72"/>
    <mergeCell ref="B77:J77"/>
    <mergeCell ref="B85:J85"/>
    <mergeCell ref="B90:J90"/>
    <mergeCell ref="D93:F93"/>
    <mergeCell ref="D97:J97"/>
    <mergeCell ref="D100:F100"/>
    <mergeCell ref="I100:J100"/>
    <mergeCell ref="G103:J103"/>
    <mergeCell ref="G106:J106"/>
    <mergeCell ref="G109:J109"/>
    <mergeCell ref="B114:J114"/>
    <mergeCell ref="B122:J122"/>
    <mergeCell ref="B127:J127"/>
    <mergeCell ref="D130:F130"/>
    <mergeCell ref="D134:J134"/>
    <mergeCell ref="D137:F137"/>
    <mergeCell ref="I137:J137"/>
    <mergeCell ref="G140:J140"/>
    <mergeCell ref="G143:J143"/>
    <mergeCell ref="G146:J146"/>
    <mergeCell ref="B151:J151"/>
    <mergeCell ref="B159:J159"/>
    <mergeCell ref="I154:K154"/>
    <mergeCell ref="B164:J164"/>
    <mergeCell ref="D167:F167"/>
    <mergeCell ref="D171:J171"/>
    <mergeCell ref="D174:F174"/>
    <mergeCell ref="I174:J174"/>
    <mergeCell ref="G177:J177"/>
    <mergeCell ref="G180:J180"/>
    <mergeCell ref="G183:J183"/>
    <mergeCell ref="B188:J188"/>
    <mergeCell ref="B196:J196"/>
    <mergeCell ref="I191:K191"/>
    <mergeCell ref="B201:J201"/>
    <mergeCell ref="D204:F204"/>
    <mergeCell ref="D208:J208"/>
    <mergeCell ref="D211:F211"/>
    <mergeCell ref="I211:J211"/>
    <mergeCell ref="G214:J214"/>
    <mergeCell ref="G217:J217"/>
    <mergeCell ref="G220:J220"/>
    <mergeCell ref="B225:J225"/>
    <mergeCell ref="B233:J233"/>
    <mergeCell ref="I228:K228"/>
    <mergeCell ref="B238:J238"/>
    <mergeCell ref="D241:F241"/>
    <mergeCell ref="D245:J245"/>
    <mergeCell ref="D248:F248"/>
    <mergeCell ref="I248:J248"/>
    <mergeCell ref="G251:J251"/>
    <mergeCell ref="G254:J254"/>
    <mergeCell ref="G257:J257"/>
    <mergeCell ref="B262:J262"/>
    <mergeCell ref="B270:J270"/>
    <mergeCell ref="I265:K265"/>
    <mergeCell ref="B275:J275"/>
    <mergeCell ref="D278:F278"/>
    <mergeCell ref="D282:J282"/>
    <mergeCell ref="D285:F285"/>
    <mergeCell ref="I285:J285"/>
    <mergeCell ref="G288:J288"/>
    <mergeCell ref="G291:J291"/>
    <mergeCell ref="G294:J294"/>
    <mergeCell ref="B299:J299"/>
    <mergeCell ref="B307:J307"/>
    <mergeCell ref="I302:K302"/>
    <mergeCell ref="B312:J312"/>
    <mergeCell ref="D315:F315"/>
    <mergeCell ref="D319:J319"/>
    <mergeCell ref="D322:F322"/>
    <mergeCell ref="I322:J322"/>
    <mergeCell ref="G325:J325"/>
    <mergeCell ref="G328:J328"/>
    <mergeCell ref="G331:J331"/>
    <mergeCell ref="B336:J336"/>
    <mergeCell ref="B344:J344"/>
    <mergeCell ref="I339:K339"/>
    <mergeCell ref="G362:J362"/>
    <mergeCell ref="G365:J365"/>
    <mergeCell ref="G368:J368"/>
    <mergeCell ref="B373:J373"/>
    <mergeCell ref="B349:J349"/>
    <mergeCell ref="D352:F352"/>
    <mergeCell ref="D356:J356"/>
    <mergeCell ref="D359:F359"/>
    <mergeCell ref="I359:J359"/>
  </mergeCells>
  <conditionalFormatting sqref="B14">
    <cfRule type="expression" dxfId="306" priority="70">
      <formula>AND(B11&lt;&gt;"",B16="")</formula>
    </cfRule>
  </conditionalFormatting>
  <conditionalFormatting sqref="B19">
    <cfRule type="expression" dxfId="305" priority="69">
      <formula>AND(B11&lt;&gt;"",D19="")</formula>
    </cfRule>
  </conditionalFormatting>
  <conditionalFormatting sqref="B23">
    <cfRule type="expression" dxfId="304" priority="68">
      <formula>AND(B11&lt;&gt;"",D23="")</formula>
    </cfRule>
  </conditionalFormatting>
  <conditionalFormatting sqref="B26">
    <cfRule type="expression" dxfId="303" priority="67">
      <formula>AND(B11&lt;&gt;"",D26="")</formula>
    </cfRule>
  </conditionalFormatting>
  <conditionalFormatting sqref="H26">
    <cfRule type="expression" dxfId="302" priority="66">
      <formula>AND(B11&lt;&gt;"",I26="")</formula>
    </cfRule>
  </conditionalFormatting>
  <conditionalFormatting sqref="B29">
    <cfRule type="expression" dxfId="301" priority="65">
      <formula>AND(B11&lt;&gt;"",G29="")</formula>
    </cfRule>
  </conditionalFormatting>
  <conditionalFormatting sqref="B32">
    <cfRule type="expression" dxfId="300" priority="64">
      <formula>AND(B11&lt;&gt;"",G32="")</formula>
    </cfRule>
  </conditionalFormatting>
  <conditionalFormatting sqref="B365">
    <cfRule type="expression" dxfId="299" priority="1">
      <formula>AND(B344&lt;&gt;"",G365="")</formula>
    </cfRule>
  </conditionalFormatting>
  <conditionalFormatting sqref="B51">
    <cfRule type="expression" dxfId="298" priority="63">
      <formula>AND(B48&lt;&gt;"",B53="")</formula>
    </cfRule>
  </conditionalFormatting>
  <conditionalFormatting sqref="B56">
    <cfRule type="expression" dxfId="297" priority="62">
      <formula>AND(B48&lt;&gt;"",D56="")</formula>
    </cfRule>
  </conditionalFormatting>
  <conditionalFormatting sqref="B60">
    <cfRule type="expression" dxfId="296" priority="61">
      <formula>AND(B48&lt;&gt;"",D60="")</formula>
    </cfRule>
  </conditionalFormatting>
  <conditionalFormatting sqref="B63">
    <cfRule type="expression" dxfId="295" priority="60">
      <formula>AND(B48&lt;&gt;"",D63="")</formula>
    </cfRule>
  </conditionalFormatting>
  <conditionalFormatting sqref="H63">
    <cfRule type="expression" dxfId="294" priority="59">
      <formula>AND(B48&lt;&gt;"",I63="")</formula>
    </cfRule>
  </conditionalFormatting>
  <conditionalFormatting sqref="B66">
    <cfRule type="expression" dxfId="293" priority="58">
      <formula>AND(B48&lt;&gt;"",G66="")</formula>
    </cfRule>
  </conditionalFormatting>
  <conditionalFormatting sqref="B69">
    <cfRule type="expression" dxfId="292" priority="57">
      <formula>AND(B48&lt;&gt;"",G69="")</formula>
    </cfRule>
  </conditionalFormatting>
  <conditionalFormatting sqref="B88">
    <cfRule type="expression" dxfId="291" priority="56">
      <formula>AND(B85&lt;&gt;"",B90="")</formula>
    </cfRule>
  </conditionalFormatting>
  <conditionalFormatting sqref="B93">
    <cfRule type="expression" dxfId="290" priority="55">
      <formula>AND(B85&lt;&gt;"",D93="")</formula>
    </cfRule>
  </conditionalFormatting>
  <conditionalFormatting sqref="B97">
    <cfRule type="expression" dxfId="289" priority="54">
      <formula>AND(B85&lt;&gt;"",D97="")</formula>
    </cfRule>
  </conditionalFormatting>
  <conditionalFormatting sqref="B100">
    <cfRule type="expression" dxfId="288" priority="53">
      <formula>AND(B85&lt;&gt;"",D100="")</formula>
    </cfRule>
  </conditionalFormatting>
  <conditionalFormatting sqref="H100">
    <cfRule type="expression" dxfId="287" priority="52">
      <formula>AND(B85&lt;&gt;"",I100="")</formula>
    </cfRule>
  </conditionalFormatting>
  <conditionalFormatting sqref="B103">
    <cfRule type="expression" dxfId="286" priority="51">
      <formula>AND(B85&lt;&gt;"",G103="")</formula>
    </cfRule>
  </conditionalFormatting>
  <conditionalFormatting sqref="B106">
    <cfRule type="expression" dxfId="285" priority="50">
      <formula>AND(B85&lt;&gt;"",G106="")</formula>
    </cfRule>
  </conditionalFormatting>
  <conditionalFormatting sqref="B125">
    <cfRule type="expression" dxfId="284" priority="49">
      <formula>AND(B122&lt;&gt;"",B127="")</formula>
    </cfRule>
  </conditionalFormatting>
  <conditionalFormatting sqref="B130">
    <cfRule type="expression" dxfId="283" priority="48">
      <formula>AND(B122&lt;&gt;"",D130="")</formula>
    </cfRule>
  </conditionalFormatting>
  <conditionalFormatting sqref="B134">
    <cfRule type="expression" dxfId="282" priority="47">
      <formula>AND(B122&lt;&gt;"",D134="")</formula>
    </cfRule>
  </conditionalFormatting>
  <conditionalFormatting sqref="B137">
    <cfRule type="expression" dxfId="281" priority="46">
      <formula>AND(B122&lt;&gt;"",D137="")</formula>
    </cfRule>
  </conditionalFormatting>
  <conditionalFormatting sqref="H137">
    <cfRule type="expression" dxfId="280" priority="45">
      <formula>AND(B122&lt;&gt;"",I137="")</formula>
    </cfRule>
  </conditionalFormatting>
  <conditionalFormatting sqref="B140">
    <cfRule type="expression" dxfId="279" priority="44">
      <formula>AND(B122&lt;&gt;"",G140="")</formula>
    </cfRule>
  </conditionalFormatting>
  <conditionalFormatting sqref="B143">
    <cfRule type="expression" dxfId="278" priority="43">
      <formula>AND(B122&lt;&gt;"",G143="")</formula>
    </cfRule>
  </conditionalFormatting>
  <conditionalFormatting sqref="B162">
    <cfRule type="expression" dxfId="277" priority="42">
      <formula>AND(B159&lt;&gt;"",B164="")</formula>
    </cfRule>
  </conditionalFormatting>
  <conditionalFormatting sqref="B167">
    <cfRule type="expression" dxfId="276" priority="41">
      <formula>AND(B159&lt;&gt;"",D167="")</formula>
    </cfRule>
  </conditionalFormatting>
  <conditionalFormatting sqref="B171">
    <cfRule type="expression" dxfId="275" priority="40">
      <formula>AND(B159&lt;&gt;"",D171="")</formula>
    </cfRule>
  </conditionalFormatting>
  <conditionalFormatting sqref="B174">
    <cfRule type="expression" dxfId="274" priority="39">
      <formula>AND(B159&lt;&gt;"",D174="")</formula>
    </cfRule>
  </conditionalFormatting>
  <conditionalFormatting sqref="H174">
    <cfRule type="expression" dxfId="273" priority="38">
      <formula>AND(B159&lt;&gt;"",I174="")</formula>
    </cfRule>
  </conditionalFormatting>
  <conditionalFormatting sqref="B177">
    <cfRule type="expression" dxfId="272" priority="37">
      <formula>AND(B159&lt;&gt;"",G177="")</formula>
    </cfRule>
  </conditionalFormatting>
  <conditionalFormatting sqref="B180">
    <cfRule type="expression" dxfId="271" priority="36">
      <formula>AND(B159&lt;&gt;"",G180="")</formula>
    </cfRule>
  </conditionalFormatting>
  <conditionalFormatting sqref="B199">
    <cfRule type="expression" dxfId="270" priority="35">
      <formula>AND(B196&lt;&gt;"",B201="")</formula>
    </cfRule>
  </conditionalFormatting>
  <conditionalFormatting sqref="B204">
    <cfRule type="expression" dxfId="269" priority="34">
      <formula>AND(B196&lt;&gt;"",D204="")</formula>
    </cfRule>
  </conditionalFormatting>
  <conditionalFormatting sqref="B208">
    <cfRule type="expression" dxfId="268" priority="33">
      <formula>AND(B196&lt;&gt;"",D208="")</formula>
    </cfRule>
  </conditionalFormatting>
  <conditionalFormatting sqref="B211">
    <cfRule type="expression" dxfId="267" priority="32">
      <formula>AND(B196&lt;&gt;"",D211="")</formula>
    </cfRule>
  </conditionalFormatting>
  <conditionalFormatting sqref="H211">
    <cfRule type="expression" dxfId="266" priority="31">
      <formula>AND(B196&lt;&gt;"",I211="")</formula>
    </cfRule>
  </conditionalFormatting>
  <conditionalFormatting sqref="B214">
    <cfRule type="expression" dxfId="265" priority="30">
      <formula>AND(B196&lt;&gt;"",G214="")</formula>
    </cfRule>
  </conditionalFormatting>
  <conditionalFormatting sqref="B217">
    <cfRule type="expression" dxfId="264" priority="29">
      <formula>AND(B196&lt;&gt;"",G217="")</formula>
    </cfRule>
  </conditionalFormatting>
  <conditionalFormatting sqref="B236">
    <cfRule type="expression" dxfId="263" priority="28">
      <formula>AND(B233&lt;&gt;"",B238="")</formula>
    </cfRule>
  </conditionalFormatting>
  <conditionalFormatting sqref="B241">
    <cfRule type="expression" dxfId="262" priority="27">
      <formula>AND(B233&lt;&gt;"",D241="")</formula>
    </cfRule>
  </conditionalFormatting>
  <conditionalFormatting sqref="B245">
    <cfRule type="expression" dxfId="261" priority="26">
      <formula>AND(B233&lt;&gt;"",D245="")</formula>
    </cfRule>
  </conditionalFormatting>
  <conditionalFormatting sqref="B248">
    <cfRule type="expression" dxfId="260" priority="25">
      <formula>AND(B233&lt;&gt;"",D248="")</formula>
    </cfRule>
  </conditionalFormatting>
  <conditionalFormatting sqref="H248">
    <cfRule type="expression" dxfId="259" priority="24">
      <formula>AND(B233&lt;&gt;"",I248="")</formula>
    </cfRule>
  </conditionalFormatting>
  <conditionalFormatting sqref="B251">
    <cfRule type="expression" dxfId="258" priority="23">
      <formula>AND(B233&lt;&gt;"",G251="")</formula>
    </cfRule>
  </conditionalFormatting>
  <conditionalFormatting sqref="B254">
    <cfRule type="expression" dxfId="257" priority="22">
      <formula>AND(B233&lt;&gt;"",G254="")</formula>
    </cfRule>
  </conditionalFormatting>
  <conditionalFormatting sqref="B273">
    <cfRule type="expression" dxfId="256" priority="21">
      <formula>AND(B270&lt;&gt;"",B275="")</formula>
    </cfRule>
  </conditionalFormatting>
  <conditionalFormatting sqref="B278">
    <cfRule type="expression" dxfId="255" priority="20">
      <formula>AND(B270&lt;&gt;"",D278="")</formula>
    </cfRule>
  </conditionalFormatting>
  <conditionalFormatting sqref="B282">
    <cfRule type="expression" dxfId="254" priority="19">
      <formula>AND(B270&lt;&gt;"",D282="")</formula>
    </cfRule>
  </conditionalFormatting>
  <conditionalFormatting sqref="B285">
    <cfRule type="expression" dxfId="253" priority="18">
      <formula>AND(B270&lt;&gt;"",D285="")</formula>
    </cfRule>
  </conditionalFormatting>
  <conditionalFormatting sqref="H285">
    <cfRule type="expression" dxfId="252" priority="17">
      <formula>AND(B270&lt;&gt;"",I285="")</formula>
    </cfRule>
  </conditionalFormatting>
  <conditionalFormatting sqref="B288">
    <cfRule type="expression" dxfId="251" priority="16">
      <formula>AND(B270&lt;&gt;"",G288="")</formula>
    </cfRule>
  </conditionalFormatting>
  <conditionalFormatting sqref="B291">
    <cfRule type="expression" dxfId="250" priority="15">
      <formula>AND(B270&lt;&gt;"",G291="")</formula>
    </cfRule>
  </conditionalFormatting>
  <conditionalFormatting sqref="B310">
    <cfRule type="expression" dxfId="249" priority="14">
      <formula>AND(B307&lt;&gt;"",B312="")</formula>
    </cfRule>
  </conditionalFormatting>
  <conditionalFormatting sqref="B315">
    <cfRule type="expression" dxfId="248" priority="13">
      <formula>AND(B307&lt;&gt;"",D315="")</formula>
    </cfRule>
  </conditionalFormatting>
  <conditionalFormatting sqref="B319">
    <cfRule type="expression" dxfId="247" priority="12">
      <formula>AND(B307&lt;&gt;"",D319="")</formula>
    </cfRule>
  </conditionalFormatting>
  <conditionalFormatting sqref="B322">
    <cfRule type="expression" dxfId="246" priority="11">
      <formula>AND(B307&lt;&gt;"",D322="")</formula>
    </cfRule>
  </conditionalFormatting>
  <conditionalFormatting sqref="H322">
    <cfRule type="expression" dxfId="245" priority="10">
      <formula>AND(B307&lt;&gt;"",I322="")</formula>
    </cfRule>
  </conditionalFormatting>
  <conditionalFormatting sqref="B325">
    <cfRule type="expression" dxfId="244" priority="9">
      <formula>AND(B307&lt;&gt;"",G325="")</formula>
    </cfRule>
  </conditionalFormatting>
  <conditionalFormatting sqref="B328">
    <cfRule type="expression" dxfId="243" priority="8">
      <formula>AND(B307&lt;&gt;"",G328="")</formula>
    </cfRule>
  </conditionalFormatting>
  <conditionalFormatting sqref="B347">
    <cfRule type="expression" dxfId="242" priority="7">
      <formula>AND(B344&lt;&gt;"",B349="")</formula>
    </cfRule>
  </conditionalFormatting>
  <conditionalFormatting sqref="B352">
    <cfRule type="expression" dxfId="241" priority="6">
      <formula>AND(B344&lt;&gt;"",D352="")</formula>
    </cfRule>
  </conditionalFormatting>
  <conditionalFormatting sqref="B356">
    <cfRule type="expression" dxfId="240" priority="5">
      <formula>AND(B344&lt;&gt;"",D356="")</formula>
    </cfRule>
  </conditionalFormatting>
  <conditionalFormatting sqref="B359">
    <cfRule type="expression" dxfId="239" priority="4">
      <formula>AND(B344&lt;&gt;"",D359="")</formula>
    </cfRule>
  </conditionalFormatting>
  <conditionalFormatting sqref="H359">
    <cfRule type="expression" dxfId="238" priority="3">
      <formula>AND(B344&lt;&gt;"",I359="")</formula>
    </cfRule>
  </conditionalFormatting>
  <conditionalFormatting sqref="B362">
    <cfRule type="expression" dxfId="237" priority="2">
      <formula>AND(B344&lt;&gt;"",G362="")</formula>
    </cfRule>
  </conditionalFormatting>
  <dataValidations count="7">
    <dataValidation type="textLength" operator="lessThanOrEqual" allowBlank="1" showInputMessage="1" showErrorMessage="1" errorTitle="Maximum 90 characters" error="Press &quot;Retry&quot; button and reduce text length!" prompt="Maximum 90 characters" sqref="B349:J349 B11:J11 B307:J307 B312:J312 B48:J48 B53:J53 B85:J85 B90:J90 B122:J122 B127:J127 B159:J159 B164:J164 B196:J196 B201:J201 B233:J233 B238:J238 B270:J270 B275:J275 B344:J344 B16:J16" xr:uid="{00000000-0002-0000-0B00-000000000000}">
      <formula1>90</formula1>
    </dataValidation>
    <dataValidation type="textLength" operator="lessThanOrEqual" allowBlank="1" showInputMessage="1" showErrorMessage="1" errorTitle="Maximum 100 characters" error="Press &quot;Retry&quot; button and reduce text length!" prompt="Maximum 80 characters" sqref="D356:J356 D319:J319 D60:J60 D97:J97 D134:J134 D171:J171 D208:J208 D245:J245 D282:J282 D23:J23" xr:uid="{00000000-0002-0000-0B00-000001000000}">
      <formula1>80</formula1>
    </dataValidation>
    <dataValidation type="textLength" operator="lessThanOrEqual" allowBlank="1" showInputMessage="1" showErrorMessage="1" errorTitle="Maximum 40 characters" error="Press &quot;Retry&quot; button and reduce text length!" prompt="Maximum 40 characters" sqref="G368:J368 G29:J29 G32:J32 G325:J325 G328:J328 G331:J331 G66:J66 G69:J69 G72:J72 G103:J103 G106:J106 G109:J109 G140:J140 G143:J143 G146:J146 G177:J177 G180:J180 G183:J183 G214:J214 G217:J217 G220:J220 G251:J251 G254:J254 G257:J257 G288:J288 G291:J291 G294:J294 G362:J362 G365:J365 G35:J35" xr:uid="{00000000-0002-0000-0B00-000002000000}">
      <formula1>40</formula1>
    </dataValidation>
    <dataValidation type="textLength" operator="lessThanOrEqual" allowBlank="1" showInputMessage="1" showErrorMessage="1" errorTitle="Maximum 500 characters" error="Press &quot;Retry&quot; button and reduce text length!" prompt="Maximum 500 characters" sqref="B373:J373 B336:J336 B77:J77 B114:J114 B151:J151 B188:J188 B225:J225 B262:J262 B299:J299 B40:J40" xr:uid="{00000000-0002-0000-0B00-000003000000}">
      <formula1>500</formula1>
    </dataValidation>
    <dataValidation type="list" allowBlank="1" showInputMessage="1" showErrorMessage="1" sqref="D19:F19 D56:F56 D93:F93 D130:F130 D167:F167 D204:F204 D241:F241 D278:F278 D315:F315 D352:F352" xr:uid="{00000000-0002-0000-0B00-000004000000}">
      <formula1>$O$15:$O$18</formula1>
    </dataValidation>
    <dataValidation type="list" operator="lessThanOrEqual" allowBlank="1" showInputMessage="1" showErrorMessage="1" sqref="D26:F26 D63:F63 D100:F100 D137:F137 D174:F174 D211:F211 D248:F248 D285:F285 D322:F322 D359:F359" xr:uid="{00000000-0002-0000-0B00-000005000000}">
      <formula1>$O$24:$O$31</formula1>
    </dataValidation>
    <dataValidation type="list" allowBlank="1" showInputMessage="1" showErrorMessage="1" sqref="I26:J26 I63:J63 I100:J100 I137:J137 I174:J174 I211:J211 I248:J248 I285:J285 I322:J322 I359:J359" xr:uid="{00000000-0002-0000-0B00-000006000000}">
      <formula1>$O$20:$O$21</formula1>
    </dataValidation>
  </dataValidations>
  <pageMargins left="0.7" right="0.7" top="0.75" bottom="0.75" header="0.3" footer="0.3"/>
  <pageSetup scale="78" orientation="portrait" r:id="rId1"/>
  <headerFooter>
    <oddFooter>&amp;CWorksheet: &amp;A&amp;  ;Page &amp;P of &amp;N</oddFooter>
  </headerFooter>
  <rowBreaks count="9" manualBreakCount="9">
    <brk id="41" max="10" man="1"/>
    <brk id="78" max="10" man="1"/>
    <brk id="115" max="10" man="1"/>
    <brk id="152" max="10" man="1"/>
    <brk id="189" max="10" man="1"/>
    <brk id="226" max="10" man="1"/>
    <brk id="263" max="10" man="1"/>
    <brk id="300" max="10" man="1"/>
    <brk id="337"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10"/>
  <sheetViews>
    <sheetView showGridLines="0" showRowColHeaders="0" zoomScale="90" zoomScaleNormal="90" workbookViewId="0">
      <selection activeCell="D8" sqref="D8"/>
    </sheetView>
  </sheetViews>
  <sheetFormatPr defaultColWidth="9.1796875" defaultRowHeight="15.5"/>
  <cols>
    <col min="1" max="1" width="4.7265625" style="3" customWidth="1"/>
    <col min="2" max="2" width="11" style="3" customWidth="1"/>
    <col min="3" max="6" width="40.7265625" style="3" customWidth="1"/>
    <col min="7" max="8" width="4.7265625" style="3" customWidth="1"/>
    <col min="9" max="11" width="9.1796875" style="149" hidden="1" customWidth="1"/>
    <col min="12" max="16" width="9.1796875" style="114"/>
    <col min="17" max="16384" width="9.1796875" style="3"/>
  </cols>
  <sheetData>
    <row r="1" spans="1:10" ht="10" customHeight="1">
      <c r="J1" s="50" t="str">
        <f ca="1">IF(B5&lt;&gt;""," "&amp;MID(CELL("filename",A1),FIND("]",CELL("filename",A1))+1,255)&amp;"; ","")</f>
        <v/>
      </c>
    </row>
    <row r="2" spans="1:10" ht="10" customHeight="1"/>
    <row r="3" spans="1:10" ht="18">
      <c r="A3" s="6"/>
      <c r="B3" s="113" t="s">
        <v>129</v>
      </c>
      <c r="C3" s="6"/>
      <c r="D3" s="6"/>
      <c r="E3" s="6"/>
      <c r="F3" s="278"/>
      <c r="G3" s="278"/>
      <c r="I3" s="149" t="s">
        <v>259</v>
      </c>
    </row>
    <row r="4" spans="1:10" ht="10" customHeight="1"/>
    <row r="5" spans="1:10">
      <c r="B5" s="38" t="str">
        <f>IF(AND(COUNTA(C7:F10)&lt;16,'XIV Total Budget'!F17&gt;=100000),'Error txt'!B94,"")</f>
        <v/>
      </c>
    </row>
    <row r="6" spans="1:10" ht="30" customHeight="1">
      <c r="C6" s="4" t="s">
        <v>130</v>
      </c>
      <c r="D6" s="4" t="s">
        <v>131</v>
      </c>
      <c r="E6" s="4" t="s">
        <v>132</v>
      </c>
      <c r="F6" s="4" t="s">
        <v>133</v>
      </c>
    </row>
    <row r="7" spans="1:10" ht="116.15" customHeight="1">
      <c r="B7" s="12" t="s">
        <v>134</v>
      </c>
      <c r="C7" s="42"/>
      <c r="D7" s="49"/>
      <c r="E7" s="49"/>
      <c r="F7" s="49"/>
    </row>
    <row r="8" spans="1:10" ht="116.15" customHeight="1">
      <c r="B8" s="12" t="s">
        <v>135</v>
      </c>
      <c r="C8" s="49"/>
      <c r="D8" s="49"/>
      <c r="E8" s="49"/>
      <c r="F8" s="49"/>
    </row>
    <row r="9" spans="1:10" ht="116.15" customHeight="1">
      <c r="B9" s="12" t="s">
        <v>136</v>
      </c>
      <c r="C9" s="49"/>
      <c r="D9" s="49"/>
      <c r="E9" s="49"/>
      <c r="F9" s="49"/>
    </row>
    <row r="10" spans="1:10" ht="116.15" customHeight="1">
      <c r="B10" s="12" t="s">
        <v>86</v>
      </c>
      <c r="C10" s="49"/>
      <c r="D10" s="49"/>
      <c r="E10" s="49"/>
      <c r="F10" s="49"/>
    </row>
  </sheetData>
  <sheetProtection algorithmName="SHA-512" hashValue="elLfB5URzcTgVmRxjb91p2NiK1G0qSJe8w8HkYFs85DkLHOovCDfpjmvIvV14Ybe9LLFu5E1uEZfumOTngYofg==" saltValue="QgCbsuejXbVFAudBJvZOiQ==" spinCount="100000" sheet="1" objects="1" scenarios="1"/>
  <mergeCells count="1">
    <mergeCell ref="F3:G3"/>
  </mergeCells>
  <dataValidations count="1">
    <dataValidation type="textLength" operator="lessThanOrEqual" allowBlank="1" showInputMessage="1" showErrorMessage="1" errorTitle="Maximum 300 characters" error="Press &quot;Retry&quot; button and reduce text length!" prompt="Maximum 300 characters" sqref="C7:F10" xr:uid="{D998F42F-5F6B-4469-A268-6B943DF8D901}">
      <formula1>300</formula1>
    </dataValidation>
  </dataValidations>
  <pageMargins left="0.25" right="0.25" top="0.75" bottom="0.75" header="0.3" footer="0.3"/>
  <pageSetup scale="73" orientation="landscape" r:id="rId1"/>
  <headerFooter>
    <oddFooter>&amp;CWorksheet: &amp;A&amp;  ;Page &amp;P of &amp;N</oddFooter>
  </headerFooter>
  <colBreaks count="1" manualBreakCount="1">
    <brk id="7"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G293"/>
  <sheetViews>
    <sheetView showGridLines="0" showRowColHeaders="0" zoomScale="80" zoomScaleNormal="80" workbookViewId="0">
      <pane xSplit="4" ySplit="8" topLeftCell="K59" activePane="bottomRight" state="frozen"/>
      <selection pane="topRight" activeCell="E1" sqref="E1"/>
      <selection pane="bottomLeft" activeCell="A9" sqref="A9"/>
      <selection pane="bottomRight" activeCell="R297" sqref="R296:R297"/>
    </sheetView>
  </sheetViews>
  <sheetFormatPr defaultColWidth="9.1796875" defaultRowHeight="12.5"/>
  <cols>
    <col min="1" max="1" width="4.7265625" style="2" customWidth="1"/>
    <col min="2" max="2" width="42" style="2" customWidth="1"/>
    <col min="3" max="3" width="12.7265625" style="37" customWidth="1"/>
    <col min="4" max="15" width="13.81640625" style="2" customWidth="1"/>
    <col min="16" max="21" width="15.36328125" style="2" customWidth="1"/>
    <col min="22" max="25" width="14.453125" style="2" customWidth="1"/>
    <col min="26" max="26" width="6.6328125" style="2" hidden="1" customWidth="1"/>
    <col min="27" max="28" width="8.1796875" style="2" hidden="1" customWidth="1"/>
    <col min="29" max="29" width="6.6328125" style="2" hidden="1" customWidth="1"/>
    <col min="30" max="31" width="8.1796875" style="2" hidden="1" customWidth="1"/>
    <col min="32" max="32" width="6.6328125" style="2" hidden="1" customWidth="1"/>
    <col min="33" max="34" width="8.1796875" style="2" hidden="1" customWidth="1"/>
    <col min="35" max="35" width="6.6328125" style="2" hidden="1" customWidth="1"/>
    <col min="36" max="37" width="8.1796875" style="2" hidden="1" customWidth="1"/>
    <col min="38" max="38" width="6.6328125" style="2" hidden="1" customWidth="1"/>
    <col min="39" max="40" width="8.1796875" style="2" hidden="1" customWidth="1"/>
    <col min="41" max="41" width="6.6328125" style="2" hidden="1" customWidth="1"/>
    <col min="42" max="43" width="8.1796875" style="2" hidden="1" customWidth="1"/>
    <col min="44" max="44" width="6.6328125" style="2" hidden="1" customWidth="1"/>
    <col min="45" max="46" width="8.1796875" style="2" hidden="1" customWidth="1"/>
    <col min="47" max="48" width="4.7265625" style="2" customWidth="1"/>
    <col min="49" max="54" width="9.1796875" style="148" hidden="1" customWidth="1"/>
    <col min="55" max="59" width="25" style="122" customWidth="1"/>
    <col min="60" max="16384" width="9.1796875" style="2"/>
  </cols>
  <sheetData>
    <row r="1" spans="1:59" ht="10" customHeight="1">
      <c r="AX1" s="78" t="str">
        <f ca="1">IF(B5&lt;&gt;""," "&amp;MID(CELL("filename",A1),FIND("]",CELL("filename",A1))+1,255)&amp;"; ","")</f>
        <v/>
      </c>
    </row>
    <row r="2" spans="1:59" ht="10" customHeight="1"/>
    <row r="3" spans="1:59" s="3" customFormat="1" ht="18">
      <c r="A3" s="6"/>
      <c r="B3" s="113" t="s">
        <v>137</v>
      </c>
      <c r="C3" s="73"/>
      <c r="D3" s="6"/>
      <c r="E3" s="6"/>
      <c r="F3" s="6"/>
      <c r="G3" s="6"/>
      <c r="H3" s="6"/>
      <c r="I3" s="6"/>
      <c r="J3" s="6"/>
      <c r="K3" s="6"/>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63"/>
      <c r="AW3" s="149" t="s">
        <v>259</v>
      </c>
      <c r="AX3" s="149"/>
      <c r="AY3" s="149"/>
      <c r="AZ3" s="149"/>
      <c r="BA3" s="149"/>
      <c r="BB3" s="149"/>
      <c r="BC3" s="114"/>
      <c r="BD3" s="114"/>
      <c r="BE3" s="114"/>
      <c r="BF3" s="114"/>
      <c r="BG3" s="114"/>
    </row>
    <row r="4" spans="1:59" s="37" customFormat="1" ht="10" customHeight="1">
      <c r="AW4" s="150"/>
      <c r="AX4" s="150"/>
      <c r="AY4" s="150"/>
      <c r="AZ4" s="150"/>
      <c r="BA4" s="150"/>
      <c r="BB4" s="150"/>
      <c r="BC4" s="123"/>
      <c r="BD4" s="123"/>
      <c r="BE4" s="123"/>
      <c r="BF4" s="123"/>
      <c r="BG4" s="123"/>
    </row>
    <row r="5" spans="1:59" s="37" customFormat="1" ht="27.75" customHeight="1">
      <c r="B5" s="317" t="str">
        <f>IF(BA6&gt;0,'Error txt'!B99&amp;CHAR(10),"")&amp;IF(AY6&gt;0,'Error txt'!B100&amp;CHAR(10),"")</f>
        <v/>
      </c>
      <c r="C5" s="317"/>
      <c r="D5" s="317"/>
      <c r="E5" s="317"/>
      <c r="F5" s="317"/>
      <c r="G5" s="317"/>
      <c r="H5" s="317"/>
      <c r="I5" s="317"/>
      <c r="J5" s="317"/>
      <c r="AW5" s="150"/>
      <c r="AX5" s="150"/>
      <c r="AY5" s="150"/>
      <c r="AZ5" s="150"/>
      <c r="BA5" s="150"/>
      <c r="BB5" s="150"/>
      <c r="BC5" s="123"/>
      <c r="BD5" s="123"/>
      <c r="BE5" s="123"/>
      <c r="BF5" s="123"/>
      <c r="BG5" s="123"/>
    </row>
    <row r="6" spans="1:59" s="37" customFormat="1" ht="13" thickBot="1">
      <c r="B6" s="207"/>
      <c r="AW6" s="150"/>
      <c r="AX6" s="150"/>
      <c r="AY6" s="150">
        <f>SUM(AY10:AY289)</f>
        <v>0</v>
      </c>
      <c r="AZ6" s="150"/>
      <c r="BA6" s="150">
        <f>SUM(BA10:BA289)</f>
        <v>0</v>
      </c>
      <c r="BB6" s="150"/>
      <c r="BC6" s="123"/>
      <c r="BD6" s="123"/>
      <c r="BE6" s="123"/>
      <c r="BF6" s="123"/>
      <c r="BG6" s="123"/>
    </row>
    <row r="7" spans="1:59" ht="23.25" customHeight="1">
      <c r="B7" s="321" t="s">
        <v>138</v>
      </c>
      <c r="C7" s="323" t="s">
        <v>139</v>
      </c>
      <c r="D7" s="325" t="s">
        <v>140</v>
      </c>
      <c r="E7" s="318" t="s">
        <v>141</v>
      </c>
      <c r="F7" s="319"/>
      <c r="G7" s="320"/>
      <c r="H7" s="318" t="s">
        <v>38</v>
      </c>
      <c r="I7" s="319"/>
      <c r="J7" s="320"/>
      <c r="K7" s="318" t="s">
        <v>39</v>
      </c>
      <c r="L7" s="319"/>
      <c r="M7" s="320"/>
      <c r="N7" s="318" t="s">
        <v>40</v>
      </c>
      <c r="O7" s="319"/>
      <c r="P7" s="320"/>
      <c r="Q7" s="318" t="s">
        <v>41</v>
      </c>
      <c r="R7" s="319"/>
      <c r="S7" s="320"/>
      <c r="T7" s="318" t="s">
        <v>42</v>
      </c>
      <c r="U7" s="319"/>
      <c r="V7" s="320"/>
      <c r="W7" s="318" t="s">
        <v>43</v>
      </c>
      <c r="X7" s="319"/>
      <c r="Y7" s="320"/>
      <c r="Z7" s="318" t="s">
        <v>44</v>
      </c>
      <c r="AA7" s="319"/>
      <c r="AB7" s="320"/>
      <c r="AC7" s="318" t="s">
        <v>45</v>
      </c>
      <c r="AD7" s="319"/>
      <c r="AE7" s="320"/>
      <c r="AF7" s="318" t="s">
        <v>46</v>
      </c>
      <c r="AG7" s="319"/>
      <c r="AH7" s="320"/>
      <c r="AI7" s="318" t="s">
        <v>47</v>
      </c>
      <c r="AJ7" s="319"/>
      <c r="AK7" s="320"/>
      <c r="AL7" s="318" t="s">
        <v>48</v>
      </c>
      <c r="AM7" s="319"/>
      <c r="AN7" s="320"/>
      <c r="AO7" s="318" t="s">
        <v>49</v>
      </c>
      <c r="AP7" s="319"/>
      <c r="AQ7" s="320"/>
      <c r="AR7" s="318" t="s">
        <v>50</v>
      </c>
      <c r="AS7" s="319"/>
      <c r="AT7" s="320"/>
    </row>
    <row r="8" spans="1:59" ht="39.5" thickBot="1">
      <c r="B8" s="322"/>
      <c r="C8" s="324"/>
      <c r="D8" s="326"/>
      <c r="E8" s="17" t="s">
        <v>142</v>
      </c>
      <c r="F8" s="14" t="s">
        <v>143</v>
      </c>
      <c r="G8" s="18" t="s">
        <v>144</v>
      </c>
      <c r="H8" s="17" t="s">
        <v>142</v>
      </c>
      <c r="I8" s="14" t="s">
        <v>143</v>
      </c>
      <c r="J8" s="18" t="s">
        <v>144</v>
      </c>
      <c r="K8" s="17" t="s">
        <v>142</v>
      </c>
      <c r="L8" s="14" t="s">
        <v>143</v>
      </c>
      <c r="M8" s="18" t="s">
        <v>144</v>
      </c>
      <c r="N8" s="17" t="s">
        <v>142</v>
      </c>
      <c r="O8" s="14" t="s">
        <v>143</v>
      </c>
      <c r="P8" s="18" t="s">
        <v>144</v>
      </c>
      <c r="Q8" s="17" t="s">
        <v>142</v>
      </c>
      <c r="R8" s="14" t="s">
        <v>143</v>
      </c>
      <c r="S8" s="18" t="s">
        <v>144</v>
      </c>
      <c r="T8" s="17" t="s">
        <v>142</v>
      </c>
      <c r="U8" s="14" t="s">
        <v>143</v>
      </c>
      <c r="V8" s="18" t="s">
        <v>144</v>
      </c>
      <c r="W8" s="17" t="s">
        <v>142</v>
      </c>
      <c r="X8" s="14" t="s">
        <v>143</v>
      </c>
      <c r="Y8" s="18" t="s">
        <v>144</v>
      </c>
      <c r="Z8" s="17" t="s">
        <v>142</v>
      </c>
      <c r="AA8" s="14" t="s">
        <v>143</v>
      </c>
      <c r="AB8" s="18" t="s">
        <v>144</v>
      </c>
      <c r="AC8" s="17" t="s">
        <v>142</v>
      </c>
      <c r="AD8" s="14" t="s">
        <v>143</v>
      </c>
      <c r="AE8" s="18" t="s">
        <v>144</v>
      </c>
      <c r="AF8" s="17" t="s">
        <v>142</v>
      </c>
      <c r="AG8" s="14" t="s">
        <v>143</v>
      </c>
      <c r="AH8" s="18" t="s">
        <v>144</v>
      </c>
      <c r="AI8" s="17" t="s">
        <v>142</v>
      </c>
      <c r="AJ8" s="14" t="s">
        <v>143</v>
      </c>
      <c r="AK8" s="18" t="s">
        <v>144</v>
      </c>
      <c r="AL8" s="17" t="s">
        <v>142</v>
      </c>
      <c r="AM8" s="14" t="s">
        <v>143</v>
      </c>
      <c r="AN8" s="18" t="s">
        <v>144</v>
      </c>
      <c r="AO8" s="17" t="s">
        <v>142</v>
      </c>
      <c r="AP8" s="14" t="s">
        <v>143</v>
      </c>
      <c r="AQ8" s="18" t="s">
        <v>144</v>
      </c>
      <c r="AR8" s="17" t="s">
        <v>142</v>
      </c>
      <c r="AS8" s="14" t="s">
        <v>143</v>
      </c>
      <c r="AT8" s="18" t="s">
        <v>144</v>
      </c>
    </row>
    <row r="9" spans="1:59" ht="13.5" thickBot="1">
      <c r="B9" s="15" t="s">
        <v>145</v>
      </c>
      <c r="C9" s="128">
        <f>SUM(C10:C49)</f>
        <v>0</v>
      </c>
      <c r="D9" s="15"/>
      <c r="E9" s="19"/>
      <c r="F9" s="16"/>
      <c r="G9" s="130">
        <f>SUM(G10:G49)</f>
        <v>0</v>
      </c>
      <c r="H9" s="19"/>
      <c r="I9" s="16"/>
      <c r="J9" s="130">
        <f>SUM(J10:J49)</f>
        <v>0</v>
      </c>
      <c r="K9" s="19"/>
      <c r="L9" s="16"/>
      <c r="M9" s="130">
        <f>SUM(M10:M49)</f>
        <v>0</v>
      </c>
      <c r="N9" s="19"/>
      <c r="O9" s="16"/>
      <c r="P9" s="130">
        <f>SUM(P10:P49)</f>
        <v>0</v>
      </c>
      <c r="Q9" s="19"/>
      <c r="R9" s="16"/>
      <c r="S9" s="130">
        <f>SUM(S10:S49)</f>
        <v>0</v>
      </c>
      <c r="T9" s="19"/>
      <c r="U9" s="16"/>
      <c r="V9" s="130">
        <f>SUM(V10:V49)</f>
        <v>0</v>
      </c>
      <c r="W9" s="19"/>
      <c r="X9" s="16"/>
      <c r="Y9" s="130">
        <f>SUM(Y10:Y49)</f>
        <v>0</v>
      </c>
      <c r="Z9" s="19"/>
      <c r="AA9" s="16"/>
      <c r="AB9" s="130">
        <f>SUM(AB10:AB49)</f>
        <v>0</v>
      </c>
      <c r="AC9" s="19"/>
      <c r="AD9" s="16"/>
      <c r="AE9" s="130">
        <f>SUM(AE10:AE49)</f>
        <v>0</v>
      </c>
      <c r="AF9" s="19"/>
      <c r="AG9" s="16"/>
      <c r="AH9" s="130">
        <f>SUM(AH10:AH49)</f>
        <v>0</v>
      </c>
      <c r="AI9" s="19"/>
      <c r="AJ9" s="16"/>
      <c r="AK9" s="130">
        <f>SUM(AK10:AK49)</f>
        <v>0</v>
      </c>
      <c r="AL9" s="19"/>
      <c r="AM9" s="16"/>
      <c r="AN9" s="130">
        <f>SUM(AN10:AN49)</f>
        <v>0</v>
      </c>
      <c r="AO9" s="19"/>
      <c r="AP9" s="16"/>
      <c r="AQ9" s="130">
        <f>SUM(AQ10:AQ49)</f>
        <v>0</v>
      </c>
      <c r="AR9" s="19"/>
      <c r="AS9" s="16"/>
      <c r="AT9" s="130">
        <f>SUM(AT10:AT49)</f>
        <v>0</v>
      </c>
    </row>
    <row r="10" spans="1:59" ht="13">
      <c r="B10" s="43"/>
      <c r="C10" s="77">
        <f>G10+J10+M10+P10+S10+V10+Y10+AB10+AE10+AH10+AK10+AN10+AQ10+AT10</f>
        <v>0</v>
      </c>
      <c r="D10" s="48"/>
      <c r="E10" s="67"/>
      <c r="F10" s="68"/>
      <c r="G10" s="69">
        <f>F10*E10</f>
        <v>0</v>
      </c>
      <c r="H10" s="67"/>
      <c r="I10" s="68"/>
      <c r="J10" s="69">
        <f>I10*H10</f>
        <v>0</v>
      </c>
      <c r="K10" s="67"/>
      <c r="L10" s="68"/>
      <c r="M10" s="69">
        <f>L10*K10</f>
        <v>0</v>
      </c>
      <c r="N10" s="67"/>
      <c r="O10" s="68"/>
      <c r="P10" s="69">
        <f>O10*N10</f>
        <v>0</v>
      </c>
      <c r="Q10" s="67"/>
      <c r="R10" s="68"/>
      <c r="S10" s="69">
        <f>R10*Q10</f>
        <v>0</v>
      </c>
      <c r="T10" s="67"/>
      <c r="U10" s="68"/>
      <c r="V10" s="69">
        <f>U10*T10</f>
        <v>0</v>
      </c>
      <c r="W10" s="67"/>
      <c r="X10" s="68"/>
      <c r="Y10" s="69">
        <f>X10*W10</f>
        <v>0</v>
      </c>
      <c r="Z10" s="67"/>
      <c r="AA10" s="68"/>
      <c r="AB10" s="69">
        <f>AA10*Z10</f>
        <v>0</v>
      </c>
      <c r="AC10" s="67"/>
      <c r="AD10" s="68"/>
      <c r="AE10" s="69">
        <f>AD10*AC10</f>
        <v>0</v>
      </c>
      <c r="AF10" s="67"/>
      <c r="AG10" s="68"/>
      <c r="AH10" s="69">
        <f>AG10*AF10</f>
        <v>0</v>
      </c>
      <c r="AI10" s="67"/>
      <c r="AJ10" s="68"/>
      <c r="AK10" s="69">
        <f>AJ10*AI10</f>
        <v>0</v>
      </c>
      <c r="AL10" s="67"/>
      <c r="AM10" s="68"/>
      <c r="AN10" s="69">
        <f>AM10*AL10</f>
        <v>0</v>
      </c>
      <c r="AO10" s="67"/>
      <c r="AP10" s="68"/>
      <c r="AQ10" s="69">
        <f>AP10*AO10</f>
        <v>0</v>
      </c>
      <c r="AR10" s="67"/>
      <c r="AS10" s="68"/>
      <c r="AT10" s="69">
        <f>AS10*AR10</f>
        <v>0</v>
      </c>
      <c r="AY10" s="148">
        <f t="shared" ref="AY10:AY73" si="0">IF(AND(C10&gt;0,OR(B10="",D10="")),1,0)</f>
        <v>0</v>
      </c>
      <c r="BA10" s="148">
        <f>IF(OR(COUNTA(AR10:AS10)=1,COUNTA(AO10:AP10)=1,COUNTA(AL10:AM10)=1,COUNTA(AI10:AJ10)=1,COUNTA(AF10:AG10)=1,COUNTA(AC10:AD10)=1,COUNTA(Z10:AA10)=1,COUNTA(W10:X10)=1,COUNTA(T10:U10)=1,COUNTA(Q10:R10)=1,COUNTA(N10:O10)=1,COUNTA(K10:L10)=1,COUNTA(H10:I10)=1,COUNTA(E10:F10)=1),1,0)</f>
        <v>0</v>
      </c>
    </row>
    <row r="11" spans="1:59" ht="13">
      <c r="B11" s="44"/>
      <c r="C11" s="74">
        <f>G11+J11+M11+P11+S11+V11+Y11+AB11+AE11+AH11+AK11+AN11+AQ11+AT11</f>
        <v>0</v>
      </c>
      <c r="D11" s="126"/>
      <c r="E11" s="67"/>
      <c r="F11" s="68"/>
      <c r="G11" s="69">
        <f t="shared" ref="G11:G49" si="1">F11*E11</f>
        <v>0</v>
      </c>
      <c r="H11" s="67"/>
      <c r="I11" s="68"/>
      <c r="J11" s="69">
        <f t="shared" ref="J11:J49" si="2">I11*H11</f>
        <v>0</v>
      </c>
      <c r="K11" s="67"/>
      <c r="L11" s="68"/>
      <c r="M11" s="69">
        <f t="shared" ref="M11:M49" si="3">L11*K11</f>
        <v>0</v>
      </c>
      <c r="N11" s="67"/>
      <c r="O11" s="68"/>
      <c r="P11" s="69">
        <f t="shared" ref="P11:P49" si="4">O11*N11</f>
        <v>0</v>
      </c>
      <c r="Q11" s="67"/>
      <c r="R11" s="68"/>
      <c r="S11" s="69">
        <f t="shared" ref="S11:S49" si="5">R11*Q11</f>
        <v>0</v>
      </c>
      <c r="T11" s="67"/>
      <c r="U11" s="68"/>
      <c r="V11" s="69">
        <f t="shared" ref="V11:V49" si="6">U11*T11</f>
        <v>0</v>
      </c>
      <c r="W11" s="67"/>
      <c r="X11" s="68"/>
      <c r="Y11" s="69">
        <f t="shared" ref="Y11:Y49" si="7">X11*W11</f>
        <v>0</v>
      </c>
      <c r="Z11" s="67"/>
      <c r="AA11" s="68"/>
      <c r="AB11" s="69">
        <f t="shared" ref="AB11:AB49" si="8">AA11*Z11</f>
        <v>0</v>
      </c>
      <c r="AC11" s="67"/>
      <c r="AD11" s="68"/>
      <c r="AE11" s="69">
        <f t="shared" ref="AE11:AE49" si="9">AD11*AC11</f>
        <v>0</v>
      </c>
      <c r="AF11" s="67"/>
      <c r="AG11" s="68"/>
      <c r="AH11" s="69">
        <f t="shared" ref="AH11:AH49" si="10">AG11*AF11</f>
        <v>0</v>
      </c>
      <c r="AI11" s="67"/>
      <c r="AJ11" s="68"/>
      <c r="AK11" s="69">
        <f t="shared" ref="AK11:AK49" si="11">AJ11*AI11</f>
        <v>0</v>
      </c>
      <c r="AL11" s="67"/>
      <c r="AM11" s="68"/>
      <c r="AN11" s="69">
        <f t="shared" ref="AN11:AN49" si="12">AM11*AL11</f>
        <v>0</v>
      </c>
      <c r="AO11" s="67"/>
      <c r="AP11" s="68"/>
      <c r="AQ11" s="69">
        <f t="shared" ref="AQ11:AQ49" si="13">AP11*AO11</f>
        <v>0</v>
      </c>
      <c r="AR11" s="67"/>
      <c r="AS11" s="68"/>
      <c r="AT11" s="69">
        <f t="shared" ref="AT11:AT49" si="14">AS11*AR11</f>
        <v>0</v>
      </c>
      <c r="AY11" s="148">
        <f t="shared" si="0"/>
        <v>0</v>
      </c>
      <c r="BA11" s="148">
        <f>IF(OR(COUNTA(AR11:AS11)=1,COUNTA(AO11:AP11)=1,COUNTA(AL11:AM11)=1,COUNTA(AI11:AJ11)=1,COUNTA(AF11:AG11)=1,COUNTA(AC11:AD11)=1,COUNTA(Z11:AA11)=1,COUNTA(W11:X11)=1,COUNTA(T11:U11)=1,COUNTA(Q11:R11)=1,COUNTA(N11:O11)=1,COUNTA(K11:L11)=1,COUNTA(H11:I11)=1,COUNTA(E11:F11)=1),1,0)</f>
        <v>0</v>
      </c>
    </row>
    <row r="12" spans="1:59" ht="13">
      <c r="B12" s="44"/>
      <c r="C12" s="74">
        <f t="shared" ref="C12:C48" si="15">G12+J12+M12+P12+S12+V12+Y12+AB12+AE12+AH12+AK12+AN12+AQ12+AT12</f>
        <v>0</v>
      </c>
      <c r="D12" s="126"/>
      <c r="E12" s="67"/>
      <c r="F12" s="68"/>
      <c r="G12" s="69">
        <f t="shared" si="1"/>
        <v>0</v>
      </c>
      <c r="H12" s="67"/>
      <c r="I12" s="68"/>
      <c r="J12" s="69">
        <f t="shared" si="2"/>
        <v>0</v>
      </c>
      <c r="K12" s="67"/>
      <c r="L12" s="68"/>
      <c r="M12" s="69">
        <f t="shared" si="3"/>
        <v>0</v>
      </c>
      <c r="N12" s="67"/>
      <c r="O12" s="68"/>
      <c r="P12" s="69">
        <f t="shared" si="4"/>
        <v>0</v>
      </c>
      <c r="Q12" s="67"/>
      <c r="R12" s="68"/>
      <c r="S12" s="69">
        <f t="shared" si="5"/>
        <v>0</v>
      </c>
      <c r="T12" s="67"/>
      <c r="U12" s="68"/>
      <c r="V12" s="69">
        <f t="shared" si="6"/>
        <v>0</v>
      </c>
      <c r="W12" s="67"/>
      <c r="X12" s="68"/>
      <c r="Y12" s="69">
        <f t="shared" si="7"/>
        <v>0</v>
      </c>
      <c r="Z12" s="67"/>
      <c r="AA12" s="68"/>
      <c r="AB12" s="69">
        <f t="shared" si="8"/>
        <v>0</v>
      </c>
      <c r="AC12" s="67"/>
      <c r="AD12" s="68"/>
      <c r="AE12" s="69">
        <f t="shared" si="9"/>
        <v>0</v>
      </c>
      <c r="AF12" s="67"/>
      <c r="AG12" s="68"/>
      <c r="AH12" s="69">
        <f t="shared" si="10"/>
        <v>0</v>
      </c>
      <c r="AI12" s="67"/>
      <c r="AJ12" s="68"/>
      <c r="AK12" s="69">
        <f t="shared" si="11"/>
        <v>0</v>
      </c>
      <c r="AL12" s="67"/>
      <c r="AM12" s="68"/>
      <c r="AN12" s="69">
        <f t="shared" si="12"/>
        <v>0</v>
      </c>
      <c r="AO12" s="67"/>
      <c r="AP12" s="68"/>
      <c r="AQ12" s="69">
        <f t="shared" si="13"/>
        <v>0</v>
      </c>
      <c r="AR12" s="67"/>
      <c r="AS12" s="68"/>
      <c r="AT12" s="69">
        <f t="shared" si="14"/>
        <v>0</v>
      </c>
      <c r="AY12" s="148">
        <f t="shared" si="0"/>
        <v>0</v>
      </c>
      <c r="BA12" s="148">
        <f t="shared" ref="BA12:BA75" si="16">IF(OR(COUNTA(AR12:AS12)=1,COUNTA(AO12:AP12)=1,COUNTA(AL12:AM12)=1,COUNTA(AI12:AJ12)=1,COUNTA(AF12:AG12)=1,COUNTA(AC12:AD12)=1,COUNTA(Z12:AA12)=1,COUNTA(W12:X12)=1,COUNTA(T12:U12)=1,COUNTA(Q12:R12)=1,COUNTA(N12:O12)=1,COUNTA(K12:L12)=1,COUNTA(H12:I12)=1,COUNTA(E12:F12)=1),1,0)</f>
        <v>0</v>
      </c>
    </row>
    <row r="13" spans="1:59" ht="13">
      <c r="B13" s="44"/>
      <c r="C13" s="74">
        <f t="shared" si="15"/>
        <v>0</v>
      </c>
      <c r="D13" s="126"/>
      <c r="E13" s="67"/>
      <c r="F13" s="68"/>
      <c r="G13" s="69">
        <f t="shared" si="1"/>
        <v>0</v>
      </c>
      <c r="H13" s="67"/>
      <c r="I13" s="68"/>
      <c r="J13" s="69">
        <f t="shared" si="2"/>
        <v>0</v>
      </c>
      <c r="K13" s="67"/>
      <c r="L13" s="68"/>
      <c r="M13" s="69">
        <f t="shared" si="3"/>
        <v>0</v>
      </c>
      <c r="N13" s="67"/>
      <c r="O13" s="68"/>
      <c r="P13" s="69">
        <f t="shared" si="4"/>
        <v>0</v>
      </c>
      <c r="Q13" s="67"/>
      <c r="R13" s="68"/>
      <c r="S13" s="69">
        <f t="shared" si="5"/>
        <v>0</v>
      </c>
      <c r="T13" s="67"/>
      <c r="U13" s="68"/>
      <c r="V13" s="69">
        <f t="shared" si="6"/>
        <v>0</v>
      </c>
      <c r="W13" s="67"/>
      <c r="X13" s="68"/>
      <c r="Y13" s="69">
        <f t="shared" si="7"/>
        <v>0</v>
      </c>
      <c r="Z13" s="67"/>
      <c r="AA13" s="68"/>
      <c r="AB13" s="69">
        <f t="shared" si="8"/>
        <v>0</v>
      </c>
      <c r="AC13" s="67"/>
      <c r="AD13" s="68"/>
      <c r="AE13" s="69">
        <f t="shared" si="9"/>
        <v>0</v>
      </c>
      <c r="AF13" s="67"/>
      <c r="AG13" s="68"/>
      <c r="AH13" s="69">
        <f t="shared" si="10"/>
        <v>0</v>
      </c>
      <c r="AI13" s="67"/>
      <c r="AJ13" s="68"/>
      <c r="AK13" s="69">
        <f t="shared" si="11"/>
        <v>0</v>
      </c>
      <c r="AL13" s="67"/>
      <c r="AM13" s="68"/>
      <c r="AN13" s="69">
        <f t="shared" si="12"/>
        <v>0</v>
      </c>
      <c r="AO13" s="67"/>
      <c r="AP13" s="68"/>
      <c r="AQ13" s="69">
        <f t="shared" si="13"/>
        <v>0</v>
      </c>
      <c r="AR13" s="67"/>
      <c r="AS13" s="68"/>
      <c r="AT13" s="69">
        <f t="shared" si="14"/>
        <v>0</v>
      </c>
      <c r="AY13" s="148">
        <f t="shared" si="0"/>
        <v>0</v>
      </c>
      <c r="BA13" s="148">
        <f t="shared" si="16"/>
        <v>0</v>
      </c>
    </row>
    <row r="14" spans="1:59" ht="13">
      <c r="B14" s="44"/>
      <c r="C14" s="74">
        <f t="shared" si="15"/>
        <v>0</v>
      </c>
      <c r="D14" s="126"/>
      <c r="E14" s="67"/>
      <c r="F14" s="68"/>
      <c r="G14" s="69">
        <f t="shared" si="1"/>
        <v>0</v>
      </c>
      <c r="H14" s="67"/>
      <c r="I14" s="68"/>
      <c r="J14" s="69">
        <f t="shared" si="2"/>
        <v>0</v>
      </c>
      <c r="K14" s="67"/>
      <c r="L14" s="68"/>
      <c r="M14" s="69">
        <f t="shared" si="3"/>
        <v>0</v>
      </c>
      <c r="N14" s="67"/>
      <c r="O14" s="68"/>
      <c r="P14" s="69">
        <f t="shared" si="4"/>
        <v>0</v>
      </c>
      <c r="Q14" s="67"/>
      <c r="R14" s="68"/>
      <c r="S14" s="69">
        <f t="shared" si="5"/>
        <v>0</v>
      </c>
      <c r="T14" s="67"/>
      <c r="U14" s="68"/>
      <c r="V14" s="69">
        <f t="shared" si="6"/>
        <v>0</v>
      </c>
      <c r="W14" s="67"/>
      <c r="X14" s="68"/>
      <c r="Y14" s="69">
        <f t="shared" si="7"/>
        <v>0</v>
      </c>
      <c r="Z14" s="67"/>
      <c r="AA14" s="68"/>
      <c r="AB14" s="69">
        <f t="shared" si="8"/>
        <v>0</v>
      </c>
      <c r="AC14" s="67"/>
      <c r="AD14" s="68"/>
      <c r="AE14" s="69">
        <f t="shared" si="9"/>
        <v>0</v>
      </c>
      <c r="AF14" s="67"/>
      <c r="AG14" s="68"/>
      <c r="AH14" s="69">
        <f t="shared" si="10"/>
        <v>0</v>
      </c>
      <c r="AI14" s="67"/>
      <c r="AJ14" s="68"/>
      <c r="AK14" s="69">
        <f t="shared" si="11"/>
        <v>0</v>
      </c>
      <c r="AL14" s="67"/>
      <c r="AM14" s="68"/>
      <c r="AN14" s="69">
        <f t="shared" si="12"/>
        <v>0</v>
      </c>
      <c r="AO14" s="67"/>
      <c r="AP14" s="68"/>
      <c r="AQ14" s="69">
        <f t="shared" si="13"/>
        <v>0</v>
      </c>
      <c r="AR14" s="67"/>
      <c r="AS14" s="68"/>
      <c r="AT14" s="69">
        <f t="shared" si="14"/>
        <v>0</v>
      </c>
      <c r="AY14" s="148">
        <f t="shared" si="0"/>
        <v>0</v>
      </c>
      <c r="BA14" s="148">
        <f t="shared" si="16"/>
        <v>0</v>
      </c>
    </row>
    <row r="15" spans="1:59" ht="13">
      <c r="B15" s="44"/>
      <c r="C15" s="74">
        <f t="shared" si="15"/>
        <v>0</v>
      </c>
      <c r="D15" s="126"/>
      <c r="E15" s="67"/>
      <c r="F15" s="68"/>
      <c r="G15" s="69">
        <f t="shared" si="1"/>
        <v>0</v>
      </c>
      <c r="H15" s="67"/>
      <c r="I15" s="68"/>
      <c r="J15" s="69">
        <f t="shared" si="2"/>
        <v>0</v>
      </c>
      <c r="K15" s="67"/>
      <c r="L15" s="68"/>
      <c r="M15" s="69">
        <f t="shared" si="3"/>
        <v>0</v>
      </c>
      <c r="N15" s="67"/>
      <c r="O15" s="68"/>
      <c r="P15" s="69">
        <f t="shared" si="4"/>
        <v>0</v>
      </c>
      <c r="Q15" s="67"/>
      <c r="R15" s="68"/>
      <c r="S15" s="69">
        <f t="shared" si="5"/>
        <v>0</v>
      </c>
      <c r="T15" s="67"/>
      <c r="U15" s="68"/>
      <c r="V15" s="69">
        <f t="shared" si="6"/>
        <v>0</v>
      </c>
      <c r="W15" s="67"/>
      <c r="X15" s="68"/>
      <c r="Y15" s="69">
        <f t="shared" si="7"/>
        <v>0</v>
      </c>
      <c r="Z15" s="67"/>
      <c r="AA15" s="68"/>
      <c r="AB15" s="69">
        <f t="shared" si="8"/>
        <v>0</v>
      </c>
      <c r="AC15" s="67"/>
      <c r="AD15" s="68"/>
      <c r="AE15" s="69">
        <f t="shared" si="9"/>
        <v>0</v>
      </c>
      <c r="AF15" s="67"/>
      <c r="AG15" s="68"/>
      <c r="AH15" s="69">
        <f t="shared" si="10"/>
        <v>0</v>
      </c>
      <c r="AI15" s="67"/>
      <c r="AJ15" s="68"/>
      <c r="AK15" s="69">
        <f t="shared" si="11"/>
        <v>0</v>
      </c>
      <c r="AL15" s="67"/>
      <c r="AM15" s="68"/>
      <c r="AN15" s="69">
        <f t="shared" si="12"/>
        <v>0</v>
      </c>
      <c r="AO15" s="67"/>
      <c r="AP15" s="68"/>
      <c r="AQ15" s="69">
        <f t="shared" si="13"/>
        <v>0</v>
      </c>
      <c r="AR15" s="67"/>
      <c r="AS15" s="68"/>
      <c r="AT15" s="69">
        <f t="shared" si="14"/>
        <v>0</v>
      </c>
      <c r="AY15" s="148">
        <f t="shared" si="0"/>
        <v>0</v>
      </c>
      <c r="BA15" s="148">
        <f t="shared" si="16"/>
        <v>0</v>
      </c>
    </row>
    <row r="16" spans="1:59" ht="13" hidden="1">
      <c r="B16" s="44"/>
      <c r="C16" s="74">
        <f t="shared" si="15"/>
        <v>0</v>
      </c>
      <c r="D16" s="126"/>
      <c r="E16" s="67"/>
      <c r="F16" s="68"/>
      <c r="G16" s="69">
        <f t="shared" si="1"/>
        <v>0</v>
      </c>
      <c r="H16" s="67"/>
      <c r="I16" s="68"/>
      <c r="J16" s="69">
        <f t="shared" si="2"/>
        <v>0</v>
      </c>
      <c r="K16" s="67"/>
      <c r="L16" s="68"/>
      <c r="M16" s="69">
        <f t="shared" si="3"/>
        <v>0</v>
      </c>
      <c r="N16" s="67"/>
      <c r="O16" s="68"/>
      <c r="P16" s="69">
        <f t="shared" si="4"/>
        <v>0</v>
      </c>
      <c r="Q16" s="67"/>
      <c r="R16" s="68"/>
      <c r="S16" s="69">
        <f t="shared" si="5"/>
        <v>0</v>
      </c>
      <c r="T16" s="67"/>
      <c r="U16" s="68"/>
      <c r="V16" s="69">
        <f t="shared" si="6"/>
        <v>0</v>
      </c>
      <c r="W16" s="67"/>
      <c r="X16" s="68"/>
      <c r="Y16" s="69">
        <f t="shared" si="7"/>
        <v>0</v>
      </c>
      <c r="Z16" s="67"/>
      <c r="AA16" s="68"/>
      <c r="AB16" s="69">
        <f t="shared" si="8"/>
        <v>0</v>
      </c>
      <c r="AC16" s="67"/>
      <c r="AD16" s="68"/>
      <c r="AE16" s="69">
        <f t="shared" si="9"/>
        <v>0</v>
      </c>
      <c r="AF16" s="67"/>
      <c r="AG16" s="68"/>
      <c r="AH16" s="69">
        <f t="shared" si="10"/>
        <v>0</v>
      </c>
      <c r="AI16" s="67"/>
      <c r="AJ16" s="68"/>
      <c r="AK16" s="69">
        <f t="shared" si="11"/>
        <v>0</v>
      </c>
      <c r="AL16" s="67"/>
      <c r="AM16" s="68"/>
      <c r="AN16" s="69">
        <f t="shared" si="12"/>
        <v>0</v>
      </c>
      <c r="AO16" s="67"/>
      <c r="AP16" s="68"/>
      <c r="AQ16" s="69">
        <f t="shared" si="13"/>
        <v>0</v>
      </c>
      <c r="AR16" s="67"/>
      <c r="AS16" s="68"/>
      <c r="AT16" s="69">
        <f t="shared" si="14"/>
        <v>0</v>
      </c>
      <c r="AY16" s="148">
        <f t="shared" si="0"/>
        <v>0</v>
      </c>
      <c r="BA16" s="148">
        <f t="shared" si="16"/>
        <v>0</v>
      </c>
    </row>
    <row r="17" spans="2:53" ht="13" hidden="1">
      <c r="B17" s="44"/>
      <c r="C17" s="74">
        <f t="shared" si="15"/>
        <v>0</v>
      </c>
      <c r="D17" s="126"/>
      <c r="E17" s="67"/>
      <c r="F17" s="68"/>
      <c r="G17" s="69">
        <f t="shared" si="1"/>
        <v>0</v>
      </c>
      <c r="H17" s="67"/>
      <c r="I17" s="68"/>
      <c r="J17" s="69">
        <f t="shared" si="2"/>
        <v>0</v>
      </c>
      <c r="K17" s="67"/>
      <c r="L17" s="68"/>
      <c r="M17" s="69">
        <f t="shared" si="3"/>
        <v>0</v>
      </c>
      <c r="N17" s="67"/>
      <c r="O17" s="68"/>
      <c r="P17" s="69">
        <f t="shared" si="4"/>
        <v>0</v>
      </c>
      <c r="Q17" s="67"/>
      <c r="R17" s="68"/>
      <c r="S17" s="69">
        <f t="shared" si="5"/>
        <v>0</v>
      </c>
      <c r="T17" s="67"/>
      <c r="U17" s="68"/>
      <c r="V17" s="69">
        <f t="shared" si="6"/>
        <v>0</v>
      </c>
      <c r="W17" s="67"/>
      <c r="X17" s="68"/>
      <c r="Y17" s="69">
        <f t="shared" si="7"/>
        <v>0</v>
      </c>
      <c r="Z17" s="67"/>
      <c r="AA17" s="68"/>
      <c r="AB17" s="69">
        <f t="shared" si="8"/>
        <v>0</v>
      </c>
      <c r="AC17" s="67"/>
      <c r="AD17" s="68"/>
      <c r="AE17" s="69">
        <f t="shared" si="9"/>
        <v>0</v>
      </c>
      <c r="AF17" s="67"/>
      <c r="AG17" s="68"/>
      <c r="AH17" s="69">
        <f t="shared" si="10"/>
        <v>0</v>
      </c>
      <c r="AI17" s="67"/>
      <c r="AJ17" s="68"/>
      <c r="AK17" s="69">
        <f t="shared" si="11"/>
        <v>0</v>
      </c>
      <c r="AL17" s="67"/>
      <c r="AM17" s="68"/>
      <c r="AN17" s="69">
        <f t="shared" si="12"/>
        <v>0</v>
      </c>
      <c r="AO17" s="67"/>
      <c r="AP17" s="68"/>
      <c r="AQ17" s="69">
        <f t="shared" si="13"/>
        <v>0</v>
      </c>
      <c r="AR17" s="67"/>
      <c r="AS17" s="68"/>
      <c r="AT17" s="69">
        <f t="shared" si="14"/>
        <v>0</v>
      </c>
      <c r="AY17" s="148">
        <f t="shared" si="0"/>
        <v>0</v>
      </c>
      <c r="BA17" s="148">
        <f t="shared" si="16"/>
        <v>0</v>
      </c>
    </row>
    <row r="18" spans="2:53" ht="13" hidden="1">
      <c r="B18" s="44"/>
      <c r="C18" s="74">
        <f t="shared" si="15"/>
        <v>0</v>
      </c>
      <c r="D18" s="126"/>
      <c r="E18" s="67"/>
      <c r="F18" s="68"/>
      <c r="G18" s="69">
        <f t="shared" si="1"/>
        <v>0</v>
      </c>
      <c r="H18" s="67"/>
      <c r="I18" s="68"/>
      <c r="J18" s="69">
        <f t="shared" si="2"/>
        <v>0</v>
      </c>
      <c r="K18" s="67"/>
      <c r="L18" s="68"/>
      <c r="M18" s="69">
        <f t="shared" si="3"/>
        <v>0</v>
      </c>
      <c r="N18" s="67"/>
      <c r="O18" s="68"/>
      <c r="P18" s="69">
        <f t="shared" si="4"/>
        <v>0</v>
      </c>
      <c r="Q18" s="67"/>
      <c r="R18" s="68"/>
      <c r="S18" s="69">
        <f t="shared" si="5"/>
        <v>0</v>
      </c>
      <c r="T18" s="67"/>
      <c r="U18" s="68"/>
      <c r="V18" s="69">
        <f t="shared" si="6"/>
        <v>0</v>
      </c>
      <c r="W18" s="67"/>
      <c r="X18" s="68"/>
      <c r="Y18" s="69">
        <f t="shared" si="7"/>
        <v>0</v>
      </c>
      <c r="Z18" s="67"/>
      <c r="AA18" s="68"/>
      <c r="AB18" s="69">
        <f t="shared" si="8"/>
        <v>0</v>
      </c>
      <c r="AC18" s="67"/>
      <c r="AD18" s="68"/>
      <c r="AE18" s="69">
        <f t="shared" si="9"/>
        <v>0</v>
      </c>
      <c r="AF18" s="67"/>
      <c r="AG18" s="68"/>
      <c r="AH18" s="69">
        <f t="shared" si="10"/>
        <v>0</v>
      </c>
      <c r="AI18" s="67"/>
      <c r="AJ18" s="68"/>
      <c r="AK18" s="69">
        <f t="shared" si="11"/>
        <v>0</v>
      </c>
      <c r="AL18" s="67"/>
      <c r="AM18" s="68"/>
      <c r="AN18" s="69">
        <f t="shared" si="12"/>
        <v>0</v>
      </c>
      <c r="AO18" s="67"/>
      <c r="AP18" s="68"/>
      <c r="AQ18" s="69">
        <f t="shared" si="13"/>
        <v>0</v>
      </c>
      <c r="AR18" s="67"/>
      <c r="AS18" s="68"/>
      <c r="AT18" s="69">
        <f t="shared" si="14"/>
        <v>0</v>
      </c>
      <c r="AY18" s="148">
        <f t="shared" si="0"/>
        <v>0</v>
      </c>
      <c r="BA18" s="148">
        <f t="shared" si="16"/>
        <v>0</v>
      </c>
    </row>
    <row r="19" spans="2:53" ht="13" hidden="1">
      <c r="B19" s="44"/>
      <c r="C19" s="74">
        <f t="shared" si="15"/>
        <v>0</v>
      </c>
      <c r="D19" s="126"/>
      <c r="E19" s="67"/>
      <c r="F19" s="68"/>
      <c r="G19" s="69">
        <f t="shared" si="1"/>
        <v>0</v>
      </c>
      <c r="H19" s="67"/>
      <c r="I19" s="68"/>
      <c r="J19" s="69">
        <f t="shared" si="2"/>
        <v>0</v>
      </c>
      <c r="K19" s="67"/>
      <c r="L19" s="68"/>
      <c r="M19" s="69">
        <f t="shared" si="3"/>
        <v>0</v>
      </c>
      <c r="N19" s="67"/>
      <c r="O19" s="68"/>
      <c r="P19" s="69">
        <f t="shared" si="4"/>
        <v>0</v>
      </c>
      <c r="Q19" s="67"/>
      <c r="R19" s="68"/>
      <c r="S19" s="69">
        <f t="shared" si="5"/>
        <v>0</v>
      </c>
      <c r="T19" s="67"/>
      <c r="U19" s="68"/>
      <c r="V19" s="69">
        <f t="shared" si="6"/>
        <v>0</v>
      </c>
      <c r="W19" s="67"/>
      <c r="X19" s="68"/>
      <c r="Y19" s="69">
        <f t="shared" si="7"/>
        <v>0</v>
      </c>
      <c r="Z19" s="67"/>
      <c r="AA19" s="68"/>
      <c r="AB19" s="69">
        <f t="shared" si="8"/>
        <v>0</v>
      </c>
      <c r="AC19" s="67"/>
      <c r="AD19" s="68"/>
      <c r="AE19" s="69">
        <f t="shared" si="9"/>
        <v>0</v>
      </c>
      <c r="AF19" s="67"/>
      <c r="AG19" s="68"/>
      <c r="AH19" s="69">
        <f t="shared" si="10"/>
        <v>0</v>
      </c>
      <c r="AI19" s="67"/>
      <c r="AJ19" s="68"/>
      <c r="AK19" s="69">
        <f t="shared" si="11"/>
        <v>0</v>
      </c>
      <c r="AL19" s="67"/>
      <c r="AM19" s="68"/>
      <c r="AN19" s="69">
        <f t="shared" si="12"/>
        <v>0</v>
      </c>
      <c r="AO19" s="67"/>
      <c r="AP19" s="68"/>
      <c r="AQ19" s="69">
        <f t="shared" si="13"/>
        <v>0</v>
      </c>
      <c r="AR19" s="67"/>
      <c r="AS19" s="68"/>
      <c r="AT19" s="69">
        <f t="shared" si="14"/>
        <v>0</v>
      </c>
      <c r="AY19" s="148">
        <f t="shared" si="0"/>
        <v>0</v>
      </c>
      <c r="BA19" s="148">
        <f t="shared" si="16"/>
        <v>0</v>
      </c>
    </row>
    <row r="20" spans="2:53" ht="13" hidden="1">
      <c r="B20" s="44"/>
      <c r="C20" s="74">
        <f t="shared" si="15"/>
        <v>0</v>
      </c>
      <c r="D20" s="126"/>
      <c r="E20" s="67"/>
      <c r="F20" s="68"/>
      <c r="G20" s="69">
        <f t="shared" si="1"/>
        <v>0</v>
      </c>
      <c r="H20" s="67"/>
      <c r="I20" s="68"/>
      <c r="J20" s="69">
        <f t="shared" si="2"/>
        <v>0</v>
      </c>
      <c r="K20" s="67"/>
      <c r="L20" s="68"/>
      <c r="M20" s="69">
        <f t="shared" si="3"/>
        <v>0</v>
      </c>
      <c r="N20" s="67"/>
      <c r="O20" s="68"/>
      <c r="P20" s="69">
        <f t="shared" si="4"/>
        <v>0</v>
      </c>
      <c r="Q20" s="67"/>
      <c r="R20" s="68"/>
      <c r="S20" s="69">
        <f t="shared" si="5"/>
        <v>0</v>
      </c>
      <c r="T20" s="67"/>
      <c r="U20" s="68"/>
      <c r="V20" s="69">
        <f t="shared" si="6"/>
        <v>0</v>
      </c>
      <c r="W20" s="67"/>
      <c r="X20" s="68"/>
      <c r="Y20" s="69">
        <f t="shared" si="7"/>
        <v>0</v>
      </c>
      <c r="Z20" s="67"/>
      <c r="AA20" s="68"/>
      <c r="AB20" s="69">
        <f t="shared" si="8"/>
        <v>0</v>
      </c>
      <c r="AC20" s="67"/>
      <c r="AD20" s="68"/>
      <c r="AE20" s="69">
        <f t="shared" si="9"/>
        <v>0</v>
      </c>
      <c r="AF20" s="67"/>
      <c r="AG20" s="68"/>
      <c r="AH20" s="69">
        <f t="shared" si="10"/>
        <v>0</v>
      </c>
      <c r="AI20" s="67"/>
      <c r="AJ20" s="68"/>
      <c r="AK20" s="69">
        <f t="shared" si="11"/>
        <v>0</v>
      </c>
      <c r="AL20" s="67"/>
      <c r="AM20" s="68"/>
      <c r="AN20" s="69">
        <f t="shared" si="12"/>
        <v>0</v>
      </c>
      <c r="AO20" s="67"/>
      <c r="AP20" s="68"/>
      <c r="AQ20" s="69">
        <f t="shared" si="13"/>
        <v>0</v>
      </c>
      <c r="AR20" s="67"/>
      <c r="AS20" s="68"/>
      <c r="AT20" s="69">
        <f t="shared" si="14"/>
        <v>0</v>
      </c>
      <c r="AY20" s="148">
        <f t="shared" si="0"/>
        <v>0</v>
      </c>
      <c r="BA20" s="148">
        <f t="shared" si="16"/>
        <v>0</v>
      </c>
    </row>
    <row r="21" spans="2:53" ht="13" hidden="1">
      <c r="B21" s="44"/>
      <c r="C21" s="74">
        <f t="shared" si="15"/>
        <v>0</v>
      </c>
      <c r="D21" s="126"/>
      <c r="E21" s="67"/>
      <c r="F21" s="68"/>
      <c r="G21" s="69">
        <f t="shared" si="1"/>
        <v>0</v>
      </c>
      <c r="H21" s="67"/>
      <c r="I21" s="68"/>
      <c r="J21" s="69">
        <f t="shared" si="2"/>
        <v>0</v>
      </c>
      <c r="K21" s="67"/>
      <c r="L21" s="68"/>
      <c r="M21" s="69">
        <f t="shared" si="3"/>
        <v>0</v>
      </c>
      <c r="N21" s="67"/>
      <c r="O21" s="68"/>
      <c r="P21" s="69">
        <f t="shared" si="4"/>
        <v>0</v>
      </c>
      <c r="Q21" s="67"/>
      <c r="R21" s="68"/>
      <c r="S21" s="69">
        <f t="shared" si="5"/>
        <v>0</v>
      </c>
      <c r="T21" s="67"/>
      <c r="U21" s="68"/>
      <c r="V21" s="69">
        <f t="shared" si="6"/>
        <v>0</v>
      </c>
      <c r="W21" s="67"/>
      <c r="X21" s="68"/>
      <c r="Y21" s="69">
        <f t="shared" si="7"/>
        <v>0</v>
      </c>
      <c r="Z21" s="67"/>
      <c r="AA21" s="68"/>
      <c r="AB21" s="69">
        <f t="shared" si="8"/>
        <v>0</v>
      </c>
      <c r="AC21" s="67"/>
      <c r="AD21" s="68"/>
      <c r="AE21" s="69">
        <f t="shared" si="9"/>
        <v>0</v>
      </c>
      <c r="AF21" s="67"/>
      <c r="AG21" s="68"/>
      <c r="AH21" s="69">
        <f t="shared" si="10"/>
        <v>0</v>
      </c>
      <c r="AI21" s="67"/>
      <c r="AJ21" s="68"/>
      <c r="AK21" s="69">
        <f t="shared" si="11"/>
        <v>0</v>
      </c>
      <c r="AL21" s="67"/>
      <c r="AM21" s="68"/>
      <c r="AN21" s="69">
        <f t="shared" si="12"/>
        <v>0</v>
      </c>
      <c r="AO21" s="67"/>
      <c r="AP21" s="68"/>
      <c r="AQ21" s="69">
        <f t="shared" si="13"/>
        <v>0</v>
      </c>
      <c r="AR21" s="67"/>
      <c r="AS21" s="68"/>
      <c r="AT21" s="69">
        <f t="shared" si="14"/>
        <v>0</v>
      </c>
      <c r="AY21" s="148">
        <f t="shared" si="0"/>
        <v>0</v>
      </c>
      <c r="BA21" s="148">
        <f t="shared" si="16"/>
        <v>0</v>
      </c>
    </row>
    <row r="22" spans="2:53" ht="13" hidden="1">
      <c r="B22" s="44"/>
      <c r="C22" s="74">
        <f t="shared" si="15"/>
        <v>0</v>
      </c>
      <c r="D22" s="126"/>
      <c r="E22" s="67"/>
      <c r="F22" s="68"/>
      <c r="G22" s="69">
        <f t="shared" si="1"/>
        <v>0</v>
      </c>
      <c r="H22" s="67"/>
      <c r="I22" s="68"/>
      <c r="J22" s="69">
        <f t="shared" si="2"/>
        <v>0</v>
      </c>
      <c r="K22" s="67"/>
      <c r="L22" s="68"/>
      <c r="M22" s="69">
        <f t="shared" si="3"/>
        <v>0</v>
      </c>
      <c r="N22" s="67"/>
      <c r="O22" s="68"/>
      <c r="P22" s="69">
        <f t="shared" si="4"/>
        <v>0</v>
      </c>
      <c r="Q22" s="67"/>
      <c r="R22" s="68"/>
      <c r="S22" s="69">
        <f t="shared" si="5"/>
        <v>0</v>
      </c>
      <c r="T22" s="67"/>
      <c r="U22" s="68"/>
      <c r="V22" s="69">
        <f t="shared" si="6"/>
        <v>0</v>
      </c>
      <c r="W22" s="67"/>
      <c r="X22" s="68"/>
      <c r="Y22" s="69">
        <f t="shared" si="7"/>
        <v>0</v>
      </c>
      <c r="Z22" s="67"/>
      <c r="AA22" s="68"/>
      <c r="AB22" s="69">
        <f t="shared" si="8"/>
        <v>0</v>
      </c>
      <c r="AC22" s="67"/>
      <c r="AD22" s="68"/>
      <c r="AE22" s="69">
        <f t="shared" si="9"/>
        <v>0</v>
      </c>
      <c r="AF22" s="67"/>
      <c r="AG22" s="68"/>
      <c r="AH22" s="69">
        <f t="shared" si="10"/>
        <v>0</v>
      </c>
      <c r="AI22" s="67"/>
      <c r="AJ22" s="68"/>
      <c r="AK22" s="69">
        <f t="shared" si="11"/>
        <v>0</v>
      </c>
      <c r="AL22" s="67"/>
      <c r="AM22" s="68"/>
      <c r="AN22" s="69">
        <f t="shared" si="12"/>
        <v>0</v>
      </c>
      <c r="AO22" s="67"/>
      <c r="AP22" s="68"/>
      <c r="AQ22" s="69">
        <f t="shared" si="13"/>
        <v>0</v>
      </c>
      <c r="AR22" s="67"/>
      <c r="AS22" s="68"/>
      <c r="AT22" s="69">
        <f t="shared" si="14"/>
        <v>0</v>
      </c>
      <c r="AY22" s="148">
        <f t="shared" si="0"/>
        <v>0</v>
      </c>
      <c r="BA22" s="148">
        <f t="shared" si="16"/>
        <v>0</v>
      </c>
    </row>
    <row r="23" spans="2:53" ht="13" hidden="1">
      <c r="B23" s="44"/>
      <c r="C23" s="74">
        <f t="shared" si="15"/>
        <v>0</v>
      </c>
      <c r="D23" s="126"/>
      <c r="E23" s="67"/>
      <c r="F23" s="68"/>
      <c r="G23" s="69">
        <f t="shared" si="1"/>
        <v>0</v>
      </c>
      <c r="H23" s="67"/>
      <c r="I23" s="68"/>
      <c r="J23" s="69">
        <f t="shared" si="2"/>
        <v>0</v>
      </c>
      <c r="K23" s="67"/>
      <c r="L23" s="68"/>
      <c r="M23" s="69">
        <f t="shared" si="3"/>
        <v>0</v>
      </c>
      <c r="N23" s="67"/>
      <c r="O23" s="68"/>
      <c r="P23" s="69">
        <f t="shared" si="4"/>
        <v>0</v>
      </c>
      <c r="Q23" s="67"/>
      <c r="R23" s="68"/>
      <c r="S23" s="69">
        <f t="shared" si="5"/>
        <v>0</v>
      </c>
      <c r="T23" s="67"/>
      <c r="U23" s="68"/>
      <c r="V23" s="69">
        <f t="shared" si="6"/>
        <v>0</v>
      </c>
      <c r="W23" s="67"/>
      <c r="X23" s="68"/>
      <c r="Y23" s="69">
        <f t="shared" si="7"/>
        <v>0</v>
      </c>
      <c r="Z23" s="67"/>
      <c r="AA23" s="68"/>
      <c r="AB23" s="69">
        <f t="shared" si="8"/>
        <v>0</v>
      </c>
      <c r="AC23" s="67"/>
      <c r="AD23" s="68"/>
      <c r="AE23" s="69">
        <f t="shared" si="9"/>
        <v>0</v>
      </c>
      <c r="AF23" s="67"/>
      <c r="AG23" s="68"/>
      <c r="AH23" s="69">
        <f t="shared" si="10"/>
        <v>0</v>
      </c>
      <c r="AI23" s="67"/>
      <c r="AJ23" s="68"/>
      <c r="AK23" s="69">
        <f t="shared" si="11"/>
        <v>0</v>
      </c>
      <c r="AL23" s="67"/>
      <c r="AM23" s="68"/>
      <c r="AN23" s="69">
        <f t="shared" si="12"/>
        <v>0</v>
      </c>
      <c r="AO23" s="67"/>
      <c r="AP23" s="68"/>
      <c r="AQ23" s="69">
        <f t="shared" si="13"/>
        <v>0</v>
      </c>
      <c r="AR23" s="67"/>
      <c r="AS23" s="68"/>
      <c r="AT23" s="69">
        <f t="shared" si="14"/>
        <v>0</v>
      </c>
      <c r="AY23" s="148">
        <f t="shared" si="0"/>
        <v>0</v>
      </c>
      <c r="BA23" s="148">
        <f t="shared" si="16"/>
        <v>0</v>
      </c>
    </row>
    <row r="24" spans="2:53" ht="13" hidden="1">
      <c r="B24" s="44"/>
      <c r="C24" s="74">
        <f t="shared" si="15"/>
        <v>0</v>
      </c>
      <c r="D24" s="126"/>
      <c r="E24" s="67"/>
      <c r="F24" s="68"/>
      <c r="G24" s="69">
        <f t="shared" si="1"/>
        <v>0</v>
      </c>
      <c r="H24" s="67"/>
      <c r="I24" s="68"/>
      <c r="J24" s="69">
        <f t="shared" si="2"/>
        <v>0</v>
      </c>
      <c r="K24" s="67"/>
      <c r="L24" s="68"/>
      <c r="M24" s="69">
        <f t="shared" si="3"/>
        <v>0</v>
      </c>
      <c r="N24" s="67"/>
      <c r="O24" s="68"/>
      <c r="P24" s="69">
        <f t="shared" si="4"/>
        <v>0</v>
      </c>
      <c r="Q24" s="67"/>
      <c r="R24" s="68"/>
      <c r="S24" s="69">
        <f t="shared" si="5"/>
        <v>0</v>
      </c>
      <c r="T24" s="67"/>
      <c r="U24" s="68"/>
      <c r="V24" s="69">
        <f t="shared" si="6"/>
        <v>0</v>
      </c>
      <c r="W24" s="67"/>
      <c r="X24" s="68"/>
      <c r="Y24" s="69">
        <f t="shared" si="7"/>
        <v>0</v>
      </c>
      <c r="Z24" s="67"/>
      <c r="AA24" s="68"/>
      <c r="AB24" s="69">
        <f t="shared" si="8"/>
        <v>0</v>
      </c>
      <c r="AC24" s="67"/>
      <c r="AD24" s="68"/>
      <c r="AE24" s="69">
        <f t="shared" si="9"/>
        <v>0</v>
      </c>
      <c r="AF24" s="67"/>
      <c r="AG24" s="68"/>
      <c r="AH24" s="69">
        <f t="shared" si="10"/>
        <v>0</v>
      </c>
      <c r="AI24" s="67"/>
      <c r="AJ24" s="68"/>
      <c r="AK24" s="69">
        <f t="shared" si="11"/>
        <v>0</v>
      </c>
      <c r="AL24" s="67"/>
      <c r="AM24" s="68"/>
      <c r="AN24" s="69">
        <f t="shared" si="12"/>
        <v>0</v>
      </c>
      <c r="AO24" s="67"/>
      <c r="AP24" s="68"/>
      <c r="AQ24" s="69">
        <f t="shared" si="13"/>
        <v>0</v>
      </c>
      <c r="AR24" s="67"/>
      <c r="AS24" s="68"/>
      <c r="AT24" s="69">
        <f t="shared" si="14"/>
        <v>0</v>
      </c>
      <c r="AY24" s="148">
        <f t="shared" si="0"/>
        <v>0</v>
      </c>
      <c r="BA24" s="148">
        <f t="shared" si="16"/>
        <v>0</v>
      </c>
    </row>
    <row r="25" spans="2:53" ht="13" hidden="1">
      <c r="B25" s="44"/>
      <c r="C25" s="74">
        <f t="shared" si="15"/>
        <v>0</v>
      </c>
      <c r="D25" s="126"/>
      <c r="E25" s="67"/>
      <c r="F25" s="68"/>
      <c r="G25" s="69">
        <f t="shared" si="1"/>
        <v>0</v>
      </c>
      <c r="H25" s="67"/>
      <c r="I25" s="68"/>
      <c r="J25" s="69">
        <f t="shared" si="2"/>
        <v>0</v>
      </c>
      <c r="K25" s="67"/>
      <c r="L25" s="68"/>
      <c r="M25" s="69">
        <f t="shared" si="3"/>
        <v>0</v>
      </c>
      <c r="N25" s="67"/>
      <c r="O25" s="68"/>
      <c r="P25" s="69">
        <f t="shared" si="4"/>
        <v>0</v>
      </c>
      <c r="Q25" s="67"/>
      <c r="R25" s="68"/>
      <c r="S25" s="69">
        <f t="shared" si="5"/>
        <v>0</v>
      </c>
      <c r="T25" s="67"/>
      <c r="U25" s="68"/>
      <c r="V25" s="69">
        <f t="shared" si="6"/>
        <v>0</v>
      </c>
      <c r="W25" s="67"/>
      <c r="X25" s="68"/>
      <c r="Y25" s="69">
        <f t="shared" si="7"/>
        <v>0</v>
      </c>
      <c r="Z25" s="67"/>
      <c r="AA25" s="68"/>
      <c r="AB25" s="69">
        <f t="shared" si="8"/>
        <v>0</v>
      </c>
      <c r="AC25" s="67"/>
      <c r="AD25" s="68"/>
      <c r="AE25" s="69">
        <f t="shared" si="9"/>
        <v>0</v>
      </c>
      <c r="AF25" s="67"/>
      <c r="AG25" s="68"/>
      <c r="AH25" s="69">
        <f t="shared" si="10"/>
        <v>0</v>
      </c>
      <c r="AI25" s="67"/>
      <c r="AJ25" s="68"/>
      <c r="AK25" s="69">
        <f t="shared" si="11"/>
        <v>0</v>
      </c>
      <c r="AL25" s="67"/>
      <c r="AM25" s="68"/>
      <c r="AN25" s="69">
        <f t="shared" si="12"/>
        <v>0</v>
      </c>
      <c r="AO25" s="67"/>
      <c r="AP25" s="68"/>
      <c r="AQ25" s="69">
        <f t="shared" si="13"/>
        <v>0</v>
      </c>
      <c r="AR25" s="67"/>
      <c r="AS25" s="68"/>
      <c r="AT25" s="69">
        <f t="shared" si="14"/>
        <v>0</v>
      </c>
      <c r="AY25" s="148">
        <f t="shared" si="0"/>
        <v>0</v>
      </c>
      <c r="BA25" s="148">
        <f t="shared" si="16"/>
        <v>0</v>
      </c>
    </row>
    <row r="26" spans="2:53" ht="13" hidden="1">
      <c r="B26" s="44"/>
      <c r="C26" s="74">
        <f t="shared" si="15"/>
        <v>0</v>
      </c>
      <c r="D26" s="126"/>
      <c r="E26" s="67"/>
      <c r="F26" s="68"/>
      <c r="G26" s="69">
        <f t="shared" si="1"/>
        <v>0</v>
      </c>
      <c r="H26" s="67"/>
      <c r="I26" s="68"/>
      <c r="J26" s="69">
        <f t="shared" si="2"/>
        <v>0</v>
      </c>
      <c r="K26" s="67"/>
      <c r="L26" s="68"/>
      <c r="M26" s="69">
        <f t="shared" si="3"/>
        <v>0</v>
      </c>
      <c r="N26" s="67"/>
      <c r="O26" s="68"/>
      <c r="P26" s="69">
        <f t="shared" si="4"/>
        <v>0</v>
      </c>
      <c r="Q26" s="67"/>
      <c r="R26" s="68"/>
      <c r="S26" s="69">
        <f t="shared" si="5"/>
        <v>0</v>
      </c>
      <c r="T26" s="67"/>
      <c r="U26" s="68"/>
      <c r="V26" s="69">
        <f t="shared" si="6"/>
        <v>0</v>
      </c>
      <c r="W26" s="67"/>
      <c r="X26" s="68"/>
      <c r="Y26" s="69">
        <f t="shared" si="7"/>
        <v>0</v>
      </c>
      <c r="Z26" s="67"/>
      <c r="AA26" s="68"/>
      <c r="AB26" s="69">
        <f t="shared" si="8"/>
        <v>0</v>
      </c>
      <c r="AC26" s="67"/>
      <c r="AD26" s="68"/>
      <c r="AE26" s="69">
        <f t="shared" si="9"/>
        <v>0</v>
      </c>
      <c r="AF26" s="67"/>
      <c r="AG26" s="68"/>
      <c r="AH26" s="69">
        <f t="shared" si="10"/>
        <v>0</v>
      </c>
      <c r="AI26" s="67"/>
      <c r="AJ26" s="68"/>
      <c r="AK26" s="69">
        <f t="shared" si="11"/>
        <v>0</v>
      </c>
      <c r="AL26" s="67"/>
      <c r="AM26" s="68"/>
      <c r="AN26" s="69">
        <f t="shared" si="12"/>
        <v>0</v>
      </c>
      <c r="AO26" s="67"/>
      <c r="AP26" s="68"/>
      <c r="AQ26" s="69">
        <f t="shared" si="13"/>
        <v>0</v>
      </c>
      <c r="AR26" s="67"/>
      <c r="AS26" s="68"/>
      <c r="AT26" s="69">
        <f t="shared" si="14"/>
        <v>0</v>
      </c>
      <c r="AY26" s="148">
        <f t="shared" si="0"/>
        <v>0</v>
      </c>
      <c r="BA26" s="148">
        <f t="shared" si="16"/>
        <v>0</v>
      </c>
    </row>
    <row r="27" spans="2:53" ht="13" hidden="1">
      <c r="B27" s="44"/>
      <c r="C27" s="74">
        <f t="shared" si="15"/>
        <v>0</v>
      </c>
      <c r="D27" s="126"/>
      <c r="E27" s="67"/>
      <c r="F27" s="68"/>
      <c r="G27" s="69">
        <f t="shared" si="1"/>
        <v>0</v>
      </c>
      <c r="H27" s="67"/>
      <c r="I27" s="68"/>
      <c r="J27" s="69">
        <f t="shared" si="2"/>
        <v>0</v>
      </c>
      <c r="K27" s="67"/>
      <c r="L27" s="68"/>
      <c r="M27" s="69">
        <f t="shared" si="3"/>
        <v>0</v>
      </c>
      <c r="N27" s="67"/>
      <c r="O27" s="68"/>
      <c r="P27" s="69">
        <f t="shared" si="4"/>
        <v>0</v>
      </c>
      <c r="Q27" s="67"/>
      <c r="R27" s="68"/>
      <c r="S27" s="69">
        <f t="shared" si="5"/>
        <v>0</v>
      </c>
      <c r="T27" s="67"/>
      <c r="U27" s="68"/>
      <c r="V27" s="69">
        <f t="shared" si="6"/>
        <v>0</v>
      </c>
      <c r="W27" s="67"/>
      <c r="X27" s="68"/>
      <c r="Y27" s="69">
        <f t="shared" si="7"/>
        <v>0</v>
      </c>
      <c r="Z27" s="67"/>
      <c r="AA27" s="68"/>
      <c r="AB27" s="69">
        <f t="shared" si="8"/>
        <v>0</v>
      </c>
      <c r="AC27" s="67"/>
      <c r="AD27" s="68"/>
      <c r="AE27" s="69">
        <f t="shared" si="9"/>
        <v>0</v>
      </c>
      <c r="AF27" s="67"/>
      <c r="AG27" s="68"/>
      <c r="AH27" s="69">
        <f t="shared" si="10"/>
        <v>0</v>
      </c>
      <c r="AI27" s="67"/>
      <c r="AJ27" s="68"/>
      <c r="AK27" s="69">
        <f t="shared" si="11"/>
        <v>0</v>
      </c>
      <c r="AL27" s="67"/>
      <c r="AM27" s="68"/>
      <c r="AN27" s="69">
        <f t="shared" si="12"/>
        <v>0</v>
      </c>
      <c r="AO27" s="67"/>
      <c r="AP27" s="68"/>
      <c r="AQ27" s="69">
        <f t="shared" si="13"/>
        <v>0</v>
      </c>
      <c r="AR27" s="67"/>
      <c r="AS27" s="68"/>
      <c r="AT27" s="69">
        <f t="shared" si="14"/>
        <v>0</v>
      </c>
      <c r="AY27" s="148">
        <f t="shared" si="0"/>
        <v>0</v>
      </c>
      <c r="BA27" s="148">
        <f t="shared" si="16"/>
        <v>0</v>
      </c>
    </row>
    <row r="28" spans="2:53" ht="13" hidden="1">
      <c r="B28" s="44"/>
      <c r="C28" s="74">
        <f t="shared" si="15"/>
        <v>0</v>
      </c>
      <c r="D28" s="126"/>
      <c r="E28" s="67"/>
      <c r="F28" s="68"/>
      <c r="G28" s="69">
        <f t="shared" si="1"/>
        <v>0</v>
      </c>
      <c r="H28" s="67"/>
      <c r="I28" s="68"/>
      <c r="J28" s="69">
        <f t="shared" si="2"/>
        <v>0</v>
      </c>
      <c r="K28" s="67"/>
      <c r="L28" s="68"/>
      <c r="M28" s="69">
        <f t="shared" si="3"/>
        <v>0</v>
      </c>
      <c r="N28" s="67"/>
      <c r="O28" s="68"/>
      <c r="P28" s="69">
        <f t="shared" si="4"/>
        <v>0</v>
      </c>
      <c r="Q28" s="67"/>
      <c r="R28" s="68"/>
      <c r="S28" s="69">
        <f t="shared" si="5"/>
        <v>0</v>
      </c>
      <c r="T28" s="67"/>
      <c r="U28" s="68"/>
      <c r="V28" s="69">
        <f t="shared" si="6"/>
        <v>0</v>
      </c>
      <c r="W28" s="67"/>
      <c r="X28" s="68"/>
      <c r="Y28" s="69">
        <f t="shared" si="7"/>
        <v>0</v>
      </c>
      <c r="Z28" s="67"/>
      <c r="AA28" s="68"/>
      <c r="AB28" s="69">
        <f t="shared" si="8"/>
        <v>0</v>
      </c>
      <c r="AC28" s="67"/>
      <c r="AD28" s="68"/>
      <c r="AE28" s="69">
        <f t="shared" si="9"/>
        <v>0</v>
      </c>
      <c r="AF28" s="67"/>
      <c r="AG28" s="68"/>
      <c r="AH28" s="69">
        <f t="shared" si="10"/>
        <v>0</v>
      </c>
      <c r="AI28" s="67"/>
      <c r="AJ28" s="68"/>
      <c r="AK28" s="69">
        <f t="shared" si="11"/>
        <v>0</v>
      </c>
      <c r="AL28" s="67"/>
      <c r="AM28" s="68"/>
      <c r="AN28" s="69">
        <f t="shared" si="12"/>
        <v>0</v>
      </c>
      <c r="AO28" s="67"/>
      <c r="AP28" s="68"/>
      <c r="AQ28" s="69">
        <f t="shared" si="13"/>
        <v>0</v>
      </c>
      <c r="AR28" s="67"/>
      <c r="AS28" s="68"/>
      <c r="AT28" s="69">
        <f t="shared" si="14"/>
        <v>0</v>
      </c>
      <c r="AY28" s="148">
        <f t="shared" si="0"/>
        <v>0</v>
      </c>
      <c r="BA28" s="148">
        <f t="shared" si="16"/>
        <v>0</v>
      </c>
    </row>
    <row r="29" spans="2:53" ht="13" hidden="1">
      <c r="B29" s="44"/>
      <c r="C29" s="74">
        <f t="shared" si="15"/>
        <v>0</v>
      </c>
      <c r="D29" s="126"/>
      <c r="E29" s="67"/>
      <c r="F29" s="68"/>
      <c r="G29" s="69">
        <f t="shared" si="1"/>
        <v>0</v>
      </c>
      <c r="H29" s="67"/>
      <c r="I29" s="68"/>
      <c r="J29" s="69">
        <f t="shared" si="2"/>
        <v>0</v>
      </c>
      <c r="K29" s="67"/>
      <c r="L29" s="68"/>
      <c r="M29" s="69">
        <f t="shared" si="3"/>
        <v>0</v>
      </c>
      <c r="N29" s="67"/>
      <c r="O29" s="68"/>
      <c r="P29" s="69">
        <f t="shared" si="4"/>
        <v>0</v>
      </c>
      <c r="Q29" s="67"/>
      <c r="R29" s="68"/>
      <c r="S29" s="69">
        <f t="shared" si="5"/>
        <v>0</v>
      </c>
      <c r="T29" s="67"/>
      <c r="U29" s="68"/>
      <c r="V29" s="69">
        <f t="shared" si="6"/>
        <v>0</v>
      </c>
      <c r="W29" s="67"/>
      <c r="X29" s="68"/>
      <c r="Y29" s="69">
        <f t="shared" si="7"/>
        <v>0</v>
      </c>
      <c r="Z29" s="67"/>
      <c r="AA29" s="68"/>
      <c r="AB29" s="69">
        <f t="shared" si="8"/>
        <v>0</v>
      </c>
      <c r="AC29" s="67"/>
      <c r="AD29" s="68"/>
      <c r="AE29" s="69">
        <f t="shared" si="9"/>
        <v>0</v>
      </c>
      <c r="AF29" s="67"/>
      <c r="AG29" s="68"/>
      <c r="AH29" s="69">
        <f t="shared" si="10"/>
        <v>0</v>
      </c>
      <c r="AI29" s="67"/>
      <c r="AJ29" s="68"/>
      <c r="AK29" s="69">
        <f t="shared" si="11"/>
        <v>0</v>
      </c>
      <c r="AL29" s="67"/>
      <c r="AM29" s="68"/>
      <c r="AN29" s="69">
        <f t="shared" si="12"/>
        <v>0</v>
      </c>
      <c r="AO29" s="67"/>
      <c r="AP29" s="68"/>
      <c r="AQ29" s="69">
        <f t="shared" si="13"/>
        <v>0</v>
      </c>
      <c r="AR29" s="67"/>
      <c r="AS29" s="68"/>
      <c r="AT29" s="69">
        <f t="shared" si="14"/>
        <v>0</v>
      </c>
      <c r="AY29" s="148">
        <f t="shared" si="0"/>
        <v>0</v>
      </c>
      <c r="BA29" s="148">
        <f t="shared" si="16"/>
        <v>0</v>
      </c>
    </row>
    <row r="30" spans="2:53" ht="13" hidden="1">
      <c r="B30" s="44"/>
      <c r="C30" s="74">
        <f t="shared" si="15"/>
        <v>0</v>
      </c>
      <c r="D30" s="126"/>
      <c r="E30" s="67"/>
      <c r="F30" s="68"/>
      <c r="G30" s="69">
        <f t="shared" si="1"/>
        <v>0</v>
      </c>
      <c r="H30" s="67"/>
      <c r="I30" s="68"/>
      <c r="J30" s="69">
        <f t="shared" si="2"/>
        <v>0</v>
      </c>
      <c r="K30" s="67"/>
      <c r="L30" s="68"/>
      <c r="M30" s="69">
        <f t="shared" si="3"/>
        <v>0</v>
      </c>
      <c r="N30" s="67"/>
      <c r="O30" s="68"/>
      <c r="P30" s="69">
        <f t="shared" si="4"/>
        <v>0</v>
      </c>
      <c r="Q30" s="67"/>
      <c r="R30" s="68"/>
      <c r="S30" s="69">
        <f t="shared" si="5"/>
        <v>0</v>
      </c>
      <c r="T30" s="67"/>
      <c r="U30" s="68"/>
      <c r="V30" s="69">
        <f t="shared" si="6"/>
        <v>0</v>
      </c>
      <c r="W30" s="67"/>
      <c r="X30" s="68"/>
      <c r="Y30" s="69">
        <f t="shared" si="7"/>
        <v>0</v>
      </c>
      <c r="Z30" s="67"/>
      <c r="AA30" s="68"/>
      <c r="AB30" s="69">
        <f t="shared" si="8"/>
        <v>0</v>
      </c>
      <c r="AC30" s="67"/>
      <c r="AD30" s="68"/>
      <c r="AE30" s="69">
        <f t="shared" si="9"/>
        <v>0</v>
      </c>
      <c r="AF30" s="67"/>
      <c r="AG30" s="68"/>
      <c r="AH30" s="69">
        <f t="shared" si="10"/>
        <v>0</v>
      </c>
      <c r="AI30" s="67"/>
      <c r="AJ30" s="68"/>
      <c r="AK30" s="69">
        <f t="shared" si="11"/>
        <v>0</v>
      </c>
      <c r="AL30" s="67"/>
      <c r="AM30" s="68"/>
      <c r="AN30" s="69">
        <f t="shared" si="12"/>
        <v>0</v>
      </c>
      <c r="AO30" s="67"/>
      <c r="AP30" s="68"/>
      <c r="AQ30" s="69">
        <f t="shared" si="13"/>
        <v>0</v>
      </c>
      <c r="AR30" s="67"/>
      <c r="AS30" s="68"/>
      <c r="AT30" s="69">
        <f t="shared" si="14"/>
        <v>0</v>
      </c>
      <c r="AY30" s="148">
        <f t="shared" si="0"/>
        <v>0</v>
      </c>
      <c r="BA30" s="148">
        <f t="shared" si="16"/>
        <v>0</v>
      </c>
    </row>
    <row r="31" spans="2:53" ht="13" hidden="1">
      <c r="B31" s="44"/>
      <c r="C31" s="74">
        <f t="shared" si="15"/>
        <v>0</v>
      </c>
      <c r="D31" s="126"/>
      <c r="E31" s="67"/>
      <c r="F31" s="68"/>
      <c r="G31" s="69">
        <f t="shared" si="1"/>
        <v>0</v>
      </c>
      <c r="H31" s="67"/>
      <c r="I31" s="68"/>
      <c r="J31" s="69">
        <f t="shared" si="2"/>
        <v>0</v>
      </c>
      <c r="K31" s="67"/>
      <c r="L31" s="68"/>
      <c r="M31" s="69">
        <f t="shared" si="3"/>
        <v>0</v>
      </c>
      <c r="N31" s="67"/>
      <c r="O31" s="68"/>
      <c r="P31" s="69">
        <f t="shared" si="4"/>
        <v>0</v>
      </c>
      <c r="Q31" s="67"/>
      <c r="R31" s="68"/>
      <c r="S31" s="69">
        <f t="shared" si="5"/>
        <v>0</v>
      </c>
      <c r="T31" s="67"/>
      <c r="U31" s="68"/>
      <c r="V31" s="69">
        <f t="shared" si="6"/>
        <v>0</v>
      </c>
      <c r="W31" s="67"/>
      <c r="X31" s="68"/>
      <c r="Y31" s="69">
        <f t="shared" si="7"/>
        <v>0</v>
      </c>
      <c r="Z31" s="67"/>
      <c r="AA31" s="68"/>
      <c r="AB31" s="69">
        <f t="shared" si="8"/>
        <v>0</v>
      </c>
      <c r="AC31" s="67"/>
      <c r="AD31" s="68"/>
      <c r="AE31" s="69">
        <f t="shared" si="9"/>
        <v>0</v>
      </c>
      <c r="AF31" s="67"/>
      <c r="AG31" s="68"/>
      <c r="AH31" s="69">
        <f t="shared" si="10"/>
        <v>0</v>
      </c>
      <c r="AI31" s="67"/>
      <c r="AJ31" s="68"/>
      <c r="AK31" s="69">
        <f t="shared" si="11"/>
        <v>0</v>
      </c>
      <c r="AL31" s="67"/>
      <c r="AM31" s="68"/>
      <c r="AN31" s="69">
        <f t="shared" si="12"/>
        <v>0</v>
      </c>
      <c r="AO31" s="67"/>
      <c r="AP31" s="68"/>
      <c r="AQ31" s="69">
        <f t="shared" si="13"/>
        <v>0</v>
      </c>
      <c r="AR31" s="67"/>
      <c r="AS31" s="68"/>
      <c r="AT31" s="69">
        <f t="shared" si="14"/>
        <v>0</v>
      </c>
      <c r="AY31" s="148">
        <f t="shared" si="0"/>
        <v>0</v>
      </c>
      <c r="BA31" s="148">
        <f t="shared" si="16"/>
        <v>0</v>
      </c>
    </row>
    <row r="32" spans="2:53" ht="13" hidden="1">
      <c r="B32" s="44"/>
      <c r="C32" s="74">
        <f t="shared" si="15"/>
        <v>0</v>
      </c>
      <c r="D32" s="126"/>
      <c r="E32" s="67"/>
      <c r="F32" s="68"/>
      <c r="G32" s="69">
        <f t="shared" si="1"/>
        <v>0</v>
      </c>
      <c r="H32" s="67"/>
      <c r="I32" s="68"/>
      <c r="J32" s="69">
        <f t="shared" si="2"/>
        <v>0</v>
      </c>
      <c r="K32" s="67"/>
      <c r="L32" s="68"/>
      <c r="M32" s="69">
        <f t="shared" si="3"/>
        <v>0</v>
      </c>
      <c r="N32" s="67"/>
      <c r="O32" s="68"/>
      <c r="P32" s="69">
        <f t="shared" si="4"/>
        <v>0</v>
      </c>
      <c r="Q32" s="67"/>
      <c r="R32" s="68"/>
      <c r="S32" s="69">
        <f t="shared" si="5"/>
        <v>0</v>
      </c>
      <c r="T32" s="67"/>
      <c r="U32" s="68"/>
      <c r="V32" s="69">
        <f t="shared" si="6"/>
        <v>0</v>
      </c>
      <c r="W32" s="67"/>
      <c r="X32" s="68"/>
      <c r="Y32" s="69">
        <f t="shared" si="7"/>
        <v>0</v>
      </c>
      <c r="Z32" s="67"/>
      <c r="AA32" s="68"/>
      <c r="AB32" s="69">
        <f t="shared" si="8"/>
        <v>0</v>
      </c>
      <c r="AC32" s="67"/>
      <c r="AD32" s="68"/>
      <c r="AE32" s="69">
        <f t="shared" si="9"/>
        <v>0</v>
      </c>
      <c r="AF32" s="67"/>
      <c r="AG32" s="68"/>
      <c r="AH32" s="69">
        <f t="shared" si="10"/>
        <v>0</v>
      </c>
      <c r="AI32" s="67"/>
      <c r="AJ32" s="68"/>
      <c r="AK32" s="69">
        <f t="shared" si="11"/>
        <v>0</v>
      </c>
      <c r="AL32" s="67"/>
      <c r="AM32" s="68"/>
      <c r="AN32" s="69">
        <f t="shared" si="12"/>
        <v>0</v>
      </c>
      <c r="AO32" s="67"/>
      <c r="AP32" s="68"/>
      <c r="AQ32" s="69">
        <f t="shared" si="13"/>
        <v>0</v>
      </c>
      <c r="AR32" s="67"/>
      <c r="AS32" s="68"/>
      <c r="AT32" s="69">
        <f t="shared" si="14"/>
        <v>0</v>
      </c>
      <c r="AY32" s="148">
        <f t="shared" si="0"/>
        <v>0</v>
      </c>
      <c r="BA32" s="148">
        <f t="shared" si="16"/>
        <v>0</v>
      </c>
    </row>
    <row r="33" spans="2:53" ht="13" hidden="1">
      <c r="B33" s="44"/>
      <c r="C33" s="74">
        <f t="shared" si="15"/>
        <v>0</v>
      </c>
      <c r="D33" s="126"/>
      <c r="E33" s="67"/>
      <c r="F33" s="68"/>
      <c r="G33" s="69">
        <f t="shared" si="1"/>
        <v>0</v>
      </c>
      <c r="H33" s="67"/>
      <c r="I33" s="68"/>
      <c r="J33" s="69">
        <f t="shared" si="2"/>
        <v>0</v>
      </c>
      <c r="K33" s="67"/>
      <c r="L33" s="68"/>
      <c r="M33" s="69">
        <f t="shared" si="3"/>
        <v>0</v>
      </c>
      <c r="N33" s="67"/>
      <c r="O33" s="68"/>
      <c r="P33" s="69">
        <f t="shared" si="4"/>
        <v>0</v>
      </c>
      <c r="Q33" s="67"/>
      <c r="R33" s="68"/>
      <c r="S33" s="69">
        <f t="shared" si="5"/>
        <v>0</v>
      </c>
      <c r="T33" s="67"/>
      <c r="U33" s="68"/>
      <c r="V33" s="69">
        <f t="shared" si="6"/>
        <v>0</v>
      </c>
      <c r="W33" s="67"/>
      <c r="X33" s="68"/>
      <c r="Y33" s="69">
        <f t="shared" si="7"/>
        <v>0</v>
      </c>
      <c r="Z33" s="67"/>
      <c r="AA33" s="68"/>
      <c r="AB33" s="69">
        <f t="shared" si="8"/>
        <v>0</v>
      </c>
      <c r="AC33" s="67"/>
      <c r="AD33" s="68"/>
      <c r="AE33" s="69">
        <f t="shared" si="9"/>
        <v>0</v>
      </c>
      <c r="AF33" s="67"/>
      <c r="AG33" s="68"/>
      <c r="AH33" s="69">
        <f t="shared" si="10"/>
        <v>0</v>
      </c>
      <c r="AI33" s="67"/>
      <c r="AJ33" s="68"/>
      <c r="AK33" s="69">
        <f t="shared" si="11"/>
        <v>0</v>
      </c>
      <c r="AL33" s="67"/>
      <c r="AM33" s="68"/>
      <c r="AN33" s="69">
        <f t="shared" si="12"/>
        <v>0</v>
      </c>
      <c r="AO33" s="67"/>
      <c r="AP33" s="68"/>
      <c r="AQ33" s="69">
        <f t="shared" si="13"/>
        <v>0</v>
      </c>
      <c r="AR33" s="67"/>
      <c r="AS33" s="68"/>
      <c r="AT33" s="69">
        <f t="shared" si="14"/>
        <v>0</v>
      </c>
      <c r="AY33" s="148">
        <f t="shared" si="0"/>
        <v>0</v>
      </c>
      <c r="BA33" s="148">
        <f t="shared" si="16"/>
        <v>0</v>
      </c>
    </row>
    <row r="34" spans="2:53" ht="13" hidden="1">
      <c r="B34" s="44"/>
      <c r="C34" s="74">
        <f t="shared" si="15"/>
        <v>0</v>
      </c>
      <c r="D34" s="126"/>
      <c r="E34" s="67"/>
      <c r="F34" s="68"/>
      <c r="G34" s="69">
        <f t="shared" si="1"/>
        <v>0</v>
      </c>
      <c r="H34" s="67"/>
      <c r="I34" s="68"/>
      <c r="J34" s="69">
        <f t="shared" si="2"/>
        <v>0</v>
      </c>
      <c r="K34" s="67"/>
      <c r="L34" s="68"/>
      <c r="M34" s="69">
        <f t="shared" si="3"/>
        <v>0</v>
      </c>
      <c r="N34" s="67"/>
      <c r="O34" s="68"/>
      <c r="P34" s="69">
        <f t="shared" si="4"/>
        <v>0</v>
      </c>
      <c r="Q34" s="67"/>
      <c r="R34" s="68"/>
      <c r="S34" s="69">
        <f t="shared" si="5"/>
        <v>0</v>
      </c>
      <c r="T34" s="67"/>
      <c r="U34" s="68"/>
      <c r="V34" s="69">
        <f t="shared" si="6"/>
        <v>0</v>
      </c>
      <c r="W34" s="67"/>
      <c r="X34" s="68"/>
      <c r="Y34" s="69">
        <f t="shared" si="7"/>
        <v>0</v>
      </c>
      <c r="Z34" s="67"/>
      <c r="AA34" s="68"/>
      <c r="AB34" s="69">
        <f t="shared" si="8"/>
        <v>0</v>
      </c>
      <c r="AC34" s="67"/>
      <c r="AD34" s="68"/>
      <c r="AE34" s="69">
        <f t="shared" si="9"/>
        <v>0</v>
      </c>
      <c r="AF34" s="67"/>
      <c r="AG34" s="68"/>
      <c r="AH34" s="69">
        <f t="shared" si="10"/>
        <v>0</v>
      </c>
      <c r="AI34" s="67"/>
      <c r="AJ34" s="68"/>
      <c r="AK34" s="69">
        <f t="shared" si="11"/>
        <v>0</v>
      </c>
      <c r="AL34" s="67"/>
      <c r="AM34" s="68"/>
      <c r="AN34" s="69">
        <f t="shared" si="12"/>
        <v>0</v>
      </c>
      <c r="AO34" s="67"/>
      <c r="AP34" s="68"/>
      <c r="AQ34" s="69">
        <f t="shared" si="13"/>
        <v>0</v>
      </c>
      <c r="AR34" s="67"/>
      <c r="AS34" s="68"/>
      <c r="AT34" s="69">
        <f t="shared" si="14"/>
        <v>0</v>
      </c>
      <c r="AY34" s="148">
        <f t="shared" si="0"/>
        <v>0</v>
      </c>
      <c r="BA34" s="148">
        <f t="shared" si="16"/>
        <v>0</v>
      </c>
    </row>
    <row r="35" spans="2:53" ht="13" hidden="1">
      <c r="B35" s="44"/>
      <c r="C35" s="74">
        <f t="shared" si="15"/>
        <v>0</v>
      </c>
      <c r="D35" s="126"/>
      <c r="E35" s="67"/>
      <c r="F35" s="68"/>
      <c r="G35" s="69">
        <f t="shared" si="1"/>
        <v>0</v>
      </c>
      <c r="H35" s="67"/>
      <c r="I35" s="68"/>
      <c r="J35" s="69">
        <f t="shared" si="2"/>
        <v>0</v>
      </c>
      <c r="K35" s="67"/>
      <c r="L35" s="68"/>
      <c r="M35" s="69">
        <f t="shared" si="3"/>
        <v>0</v>
      </c>
      <c r="N35" s="67"/>
      <c r="O35" s="68"/>
      <c r="P35" s="69">
        <f t="shared" si="4"/>
        <v>0</v>
      </c>
      <c r="Q35" s="67"/>
      <c r="R35" s="68"/>
      <c r="S35" s="69">
        <f t="shared" si="5"/>
        <v>0</v>
      </c>
      <c r="T35" s="67"/>
      <c r="U35" s="68"/>
      <c r="V35" s="69">
        <f t="shared" si="6"/>
        <v>0</v>
      </c>
      <c r="W35" s="67"/>
      <c r="X35" s="68"/>
      <c r="Y35" s="69">
        <f t="shared" si="7"/>
        <v>0</v>
      </c>
      <c r="Z35" s="67"/>
      <c r="AA35" s="68"/>
      <c r="AB35" s="69">
        <f t="shared" si="8"/>
        <v>0</v>
      </c>
      <c r="AC35" s="67"/>
      <c r="AD35" s="68"/>
      <c r="AE35" s="69">
        <f t="shared" si="9"/>
        <v>0</v>
      </c>
      <c r="AF35" s="67"/>
      <c r="AG35" s="68"/>
      <c r="AH35" s="69">
        <f t="shared" si="10"/>
        <v>0</v>
      </c>
      <c r="AI35" s="67"/>
      <c r="AJ35" s="68"/>
      <c r="AK35" s="69">
        <f t="shared" si="11"/>
        <v>0</v>
      </c>
      <c r="AL35" s="67"/>
      <c r="AM35" s="68"/>
      <c r="AN35" s="69">
        <f t="shared" si="12"/>
        <v>0</v>
      </c>
      <c r="AO35" s="67"/>
      <c r="AP35" s="68"/>
      <c r="AQ35" s="69">
        <f t="shared" si="13"/>
        <v>0</v>
      </c>
      <c r="AR35" s="67"/>
      <c r="AS35" s="68"/>
      <c r="AT35" s="69">
        <f t="shared" si="14"/>
        <v>0</v>
      </c>
      <c r="AY35" s="148">
        <f t="shared" si="0"/>
        <v>0</v>
      </c>
      <c r="BA35" s="148">
        <f t="shared" si="16"/>
        <v>0</v>
      </c>
    </row>
    <row r="36" spans="2:53" ht="13" hidden="1">
      <c r="B36" s="44"/>
      <c r="C36" s="74">
        <f t="shared" si="15"/>
        <v>0</v>
      </c>
      <c r="D36" s="126"/>
      <c r="E36" s="67"/>
      <c r="F36" s="68"/>
      <c r="G36" s="69">
        <f t="shared" si="1"/>
        <v>0</v>
      </c>
      <c r="H36" s="67"/>
      <c r="I36" s="68"/>
      <c r="J36" s="69">
        <f t="shared" si="2"/>
        <v>0</v>
      </c>
      <c r="K36" s="67"/>
      <c r="L36" s="68"/>
      <c r="M36" s="69">
        <f t="shared" si="3"/>
        <v>0</v>
      </c>
      <c r="N36" s="67"/>
      <c r="O36" s="68"/>
      <c r="P36" s="69">
        <f t="shared" si="4"/>
        <v>0</v>
      </c>
      <c r="Q36" s="67"/>
      <c r="R36" s="68"/>
      <c r="S36" s="69">
        <f t="shared" si="5"/>
        <v>0</v>
      </c>
      <c r="T36" s="67"/>
      <c r="U36" s="68"/>
      <c r="V36" s="69">
        <f t="shared" si="6"/>
        <v>0</v>
      </c>
      <c r="W36" s="67"/>
      <c r="X36" s="68"/>
      <c r="Y36" s="69">
        <f t="shared" si="7"/>
        <v>0</v>
      </c>
      <c r="Z36" s="67"/>
      <c r="AA36" s="68"/>
      <c r="AB36" s="69">
        <f t="shared" si="8"/>
        <v>0</v>
      </c>
      <c r="AC36" s="67"/>
      <c r="AD36" s="68"/>
      <c r="AE36" s="69">
        <f t="shared" si="9"/>
        <v>0</v>
      </c>
      <c r="AF36" s="67"/>
      <c r="AG36" s="68"/>
      <c r="AH36" s="69">
        <f t="shared" si="10"/>
        <v>0</v>
      </c>
      <c r="AI36" s="67"/>
      <c r="AJ36" s="68"/>
      <c r="AK36" s="69">
        <f t="shared" si="11"/>
        <v>0</v>
      </c>
      <c r="AL36" s="67"/>
      <c r="AM36" s="68"/>
      <c r="AN36" s="69">
        <f t="shared" si="12"/>
        <v>0</v>
      </c>
      <c r="AO36" s="67"/>
      <c r="AP36" s="68"/>
      <c r="AQ36" s="69">
        <f t="shared" si="13"/>
        <v>0</v>
      </c>
      <c r="AR36" s="67"/>
      <c r="AS36" s="68"/>
      <c r="AT36" s="69">
        <f t="shared" si="14"/>
        <v>0</v>
      </c>
      <c r="AY36" s="148">
        <f t="shared" si="0"/>
        <v>0</v>
      </c>
      <c r="BA36" s="148">
        <f t="shared" si="16"/>
        <v>0</v>
      </c>
    </row>
    <row r="37" spans="2:53" ht="13" hidden="1">
      <c r="B37" s="44"/>
      <c r="C37" s="74">
        <f t="shared" si="15"/>
        <v>0</v>
      </c>
      <c r="D37" s="126"/>
      <c r="E37" s="67"/>
      <c r="F37" s="68"/>
      <c r="G37" s="69">
        <f t="shared" si="1"/>
        <v>0</v>
      </c>
      <c r="H37" s="67"/>
      <c r="I37" s="68"/>
      <c r="J37" s="69">
        <f t="shared" si="2"/>
        <v>0</v>
      </c>
      <c r="K37" s="67"/>
      <c r="L37" s="68"/>
      <c r="M37" s="69">
        <f t="shared" si="3"/>
        <v>0</v>
      </c>
      <c r="N37" s="67"/>
      <c r="O37" s="68"/>
      <c r="P37" s="69">
        <f t="shared" si="4"/>
        <v>0</v>
      </c>
      <c r="Q37" s="67"/>
      <c r="R37" s="68"/>
      <c r="S37" s="69">
        <f t="shared" si="5"/>
        <v>0</v>
      </c>
      <c r="T37" s="67"/>
      <c r="U37" s="68"/>
      <c r="V37" s="69">
        <f t="shared" si="6"/>
        <v>0</v>
      </c>
      <c r="W37" s="67"/>
      <c r="X37" s="68"/>
      <c r="Y37" s="69">
        <f t="shared" si="7"/>
        <v>0</v>
      </c>
      <c r="Z37" s="67"/>
      <c r="AA37" s="68"/>
      <c r="AB37" s="69">
        <f t="shared" si="8"/>
        <v>0</v>
      </c>
      <c r="AC37" s="67"/>
      <c r="AD37" s="68"/>
      <c r="AE37" s="69">
        <f t="shared" si="9"/>
        <v>0</v>
      </c>
      <c r="AF37" s="67"/>
      <c r="AG37" s="68"/>
      <c r="AH37" s="69">
        <f t="shared" si="10"/>
        <v>0</v>
      </c>
      <c r="AI37" s="67"/>
      <c r="AJ37" s="68"/>
      <c r="AK37" s="69">
        <f t="shared" si="11"/>
        <v>0</v>
      </c>
      <c r="AL37" s="67"/>
      <c r="AM37" s="68"/>
      <c r="AN37" s="69">
        <f t="shared" si="12"/>
        <v>0</v>
      </c>
      <c r="AO37" s="67"/>
      <c r="AP37" s="68"/>
      <c r="AQ37" s="69">
        <f t="shared" si="13"/>
        <v>0</v>
      </c>
      <c r="AR37" s="67"/>
      <c r="AS37" s="68"/>
      <c r="AT37" s="69">
        <f t="shared" si="14"/>
        <v>0</v>
      </c>
      <c r="AY37" s="148">
        <f t="shared" si="0"/>
        <v>0</v>
      </c>
      <c r="BA37" s="148">
        <f t="shared" si="16"/>
        <v>0</v>
      </c>
    </row>
    <row r="38" spans="2:53" ht="13" hidden="1">
      <c r="B38" s="44"/>
      <c r="C38" s="74">
        <f t="shared" si="15"/>
        <v>0</v>
      </c>
      <c r="D38" s="126"/>
      <c r="E38" s="67"/>
      <c r="F38" s="68"/>
      <c r="G38" s="69">
        <f t="shared" si="1"/>
        <v>0</v>
      </c>
      <c r="H38" s="67"/>
      <c r="I38" s="68"/>
      <c r="J38" s="69">
        <f t="shared" si="2"/>
        <v>0</v>
      </c>
      <c r="K38" s="67"/>
      <c r="L38" s="68"/>
      <c r="M38" s="69">
        <f t="shared" si="3"/>
        <v>0</v>
      </c>
      <c r="N38" s="67"/>
      <c r="O38" s="68"/>
      <c r="P38" s="69">
        <f t="shared" si="4"/>
        <v>0</v>
      </c>
      <c r="Q38" s="67"/>
      <c r="R38" s="68"/>
      <c r="S38" s="69">
        <f t="shared" si="5"/>
        <v>0</v>
      </c>
      <c r="T38" s="67"/>
      <c r="U38" s="68"/>
      <c r="V38" s="69">
        <f t="shared" si="6"/>
        <v>0</v>
      </c>
      <c r="W38" s="67"/>
      <c r="X38" s="68"/>
      <c r="Y38" s="69">
        <f t="shared" si="7"/>
        <v>0</v>
      </c>
      <c r="Z38" s="67"/>
      <c r="AA38" s="68"/>
      <c r="AB38" s="69">
        <f t="shared" si="8"/>
        <v>0</v>
      </c>
      <c r="AC38" s="67"/>
      <c r="AD38" s="68"/>
      <c r="AE38" s="69">
        <f t="shared" si="9"/>
        <v>0</v>
      </c>
      <c r="AF38" s="67"/>
      <c r="AG38" s="68"/>
      <c r="AH38" s="69">
        <f t="shared" si="10"/>
        <v>0</v>
      </c>
      <c r="AI38" s="67"/>
      <c r="AJ38" s="68"/>
      <c r="AK38" s="69">
        <f t="shared" si="11"/>
        <v>0</v>
      </c>
      <c r="AL38" s="67"/>
      <c r="AM38" s="68"/>
      <c r="AN38" s="69">
        <f t="shared" si="12"/>
        <v>0</v>
      </c>
      <c r="AO38" s="67"/>
      <c r="AP38" s="68"/>
      <c r="AQ38" s="69">
        <f t="shared" si="13"/>
        <v>0</v>
      </c>
      <c r="AR38" s="67"/>
      <c r="AS38" s="68"/>
      <c r="AT38" s="69">
        <f t="shared" si="14"/>
        <v>0</v>
      </c>
      <c r="AY38" s="148">
        <f t="shared" si="0"/>
        <v>0</v>
      </c>
      <c r="BA38" s="148">
        <f t="shared" si="16"/>
        <v>0</v>
      </c>
    </row>
    <row r="39" spans="2:53" ht="13" hidden="1">
      <c r="B39" s="44"/>
      <c r="C39" s="74">
        <f t="shared" si="15"/>
        <v>0</v>
      </c>
      <c r="D39" s="126"/>
      <c r="E39" s="67"/>
      <c r="F39" s="68"/>
      <c r="G39" s="69">
        <f t="shared" si="1"/>
        <v>0</v>
      </c>
      <c r="H39" s="67"/>
      <c r="I39" s="68"/>
      <c r="J39" s="69">
        <f t="shared" si="2"/>
        <v>0</v>
      </c>
      <c r="K39" s="67"/>
      <c r="L39" s="68"/>
      <c r="M39" s="69">
        <f t="shared" si="3"/>
        <v>0</v>
      </c>
      <c r="N39" s="67"/>
      <c r="O39" s="68"/>
      <c r="P39" s="69">
        <f t="shared" si="4"/>
        <v>0</v>
      </c>
      <c r="Q39" s="67"/>
      <c r="R39" s="68"/>
      <c r="S39" s="69">
        <f t="shared" si="5"/>
        <v>0</v>
      </c>
      <c r="T39" s="67"/>
      <c r="U39" s="68"/>
      <c r="V39" s="69">
        <f t="shared" si="6"/>
        <v>0</v>
      </c>
      <c r="W39" s="67"/>
      <c r="X39" s="68"/>
      <c r="Y39" s="69">
        <f t="shared" si="7"/>
        <v>0</v>
      </c>
      <c r="Z39" s="67"/>
      <c r="AA39" s="68"/>
      <c r="AB39" s="69">
        <f t="shared" si="8"/>
        <v>0</v>
      </c>
      <c r="AC39" s="67"/>
      <c r="AD39" s="68"/>
      <c r="AE39" s="69">
        <f t="shared" si="9"/>
        <v>0</v>
      </c>
      <c r="AF39" s="67"/>
      <c r="AG39" s="68"/>
      <c r="AH39" s="69">
        <f t="shared" si="10"/>
        <v>0</v>
      </c>
      <c r="AI39" s="67"/>
      <c r="AJ39" s="68"/>
      <c r="AK39" s="69">
        <f t="shared" si="11"/>
        <v>0</v>
      </c>
      <c r="AL39" s="67"/>
      <c r="AM39" s="68"/>
      <c r="AN39" s="69">
        <f t="shared" si="12"/>
        <v>0</v>
      </c>
      <c r="AO39" s="67"/>
      <c r="AP39" s="68"/>
      <c r="AQ39" s="69">
        <f t="shared" si="13"/>
        <v>0</v>
      </c>
      <c r="AR39" s="67"/>
      <c r="AS39" s="68"/>
      <c r="AT39" s="69">
        <f t="shared" si="14"/>
        <v>0</v>
      </c>
      <c r="AY39" s="148">
        <f t="shared" si="0"/>
        <v>0</v>
      </c>
      <c r="BA39" s="148">
        <f t="shared" si="16"/>
        <v>0</v>
      </c>
    </row>
    <row r="40" spans="2:53" ht="13" hidden="1">
      <c r="B40" s="44"/>
      <c r="C40" s="74">
        <f t="shared" si="15"/>
        <v>0</v>
      </c>
      <c r="D40" s="126"/>
      <c r="E40" s="67"/>
      <c r="F40" s="68"/>
      <c r="G40" s="69">
        <f t="shared" si="1"/>
        <v>0</v>
      </c>
      <c r="H40" s="67"/>
      <c r="I40" s="68"/>
      <c r="J40" s="69">
        <f t="shared" si="2"/>
        <v>0</v>
      </c>
      <c r="K40" s="67"/>
      <c r="L40" s="68"/>
      <c r="M40" s="69">
        <f t="shared" si="3"/>
        <v>0</v>
      </c>
      <c r="N40" s="67"/>
      <c r="O40" s="68"/>
      <c r="P40" s="69">
        <f t="shared" si="4"/>
        <v>0</v>
      </c>
      <c r="Q40" s="67"/>
      <c r="R40" s="68"/>
      <c r="S40" s="69">
        <f t="shared" si="5"/>
        <v>0</v>
      </c>
      <c r="T40" s="67"/>
      <c r="U40" s="68"/>
      <c r="V40" s="69">
        <f t="shared" si="6"/>
        <v>0</v>
      </c>
      <c r="W40" s="67"/>
      <c r="X40" s="68"/>
      <c r="Y40" s="69">
        <f t="shared" si="7"/>
        <v>0</v>
      </c>
      <c r="Z40" s="67"/>
      <c r="AA40" s="68"/>
      <c r="AB40" s="69">
        <f t="shared" si="8"/>
        <v>0</v>
      </c>
      <c r="AC40" s="67"/>
      <c r="AD40" s="68"/>
      <c r="AE40" s="69">
        <f t="shared" si="9"/>
        <v>0</v>
      </c>
      <c r="AF40" s="67"/>
      <c r="AG40" s="68"/>
      <c r="AH40" s="69">
        <f t="shared" si="10"/>
        <v>0</v>
      </c>
      <c r="AI40" s="67"/>
      <c r="AJ40" s="68"/>
      <c r="AK40" s="69">
        <f t="shared" si="11"/>
        <v>0</v>
      </c>
      <c r="AL40" s="67"/>
      <c r="AM40" s="68"/>
      <c r="AN40" s="69">
        <f t="shared" si="12"/>
        <v>0</v>
      </c>
      <c r="AO40" s="67"/>
      <c r="AP40" s="68"/>
      <c r="AQ40" s="69">
        <f t="shared" si="13"/>
        <v>0</v>
      </c>
      <c r="AR40" s="67"/>
      <c r="AS40" s="68"/>
      <c r="AT40" s="69">
        <f t="shared" si="14"/>
        <v>0</v>
      </c>
      <c r="AY40" s="148">
        <f t="shared" si="0"/>
        <v>0</v>
      </c>
      <c r="BA40" s="148">
        <f t="shared" si="16"/>
        <v>0</v>
      </c>
    </row>
    <row r="41" spans="2:53" ht="13" hidden="1">
      <c r="B41" s="44"/>
      <c r="C41" s="74">
        <f t="shared" si="15"/>
        <v>0</v>
      </c>
      <c r="D41" s="126"/>
      <c r="E41" s="67"/>
      <c r="F41" s="68"/>
      <c r="G41" s="69">
        <f t="shared" si="1"/>
        <v>0</v>
      </c>
      <c r="H41" s="67"/>
      <c r="I41" s="68"/>
      <c r="J41" s="69">
        <f t="shared" si="2"/>
        <v>0</v>
      </c>
      <c r="K41" s="67"/>
      <c r="L41" s="68"/>
      <c r="M41" s="69">
        <f t="shared" si="3"/>
        <v>0</v>
      </c>
      <c r="N41" s="67"/>
      <c r="O41" s="68"/>
      <c r="P41" s="69">
        <f t="shared" si="4"/>
        <v>0</v>
      </c>
      <c r="Q41" s="67"/>
      <c r="R41" s="68"/>
      <c r="S41" s="69">
        <f t="shared" si="5"/>
        <v>0</v>
      </c>
      <c r="T41" s="67"/>
      <c r="U41" s="68"/>
      <c r="V41" s="69">
        <f t="shared" si="6"/>
        <v>0</v>
      </c>
      <c r="W41" s="67"/>
      <c r="X41" s="68"/>
      <c r="Y41" s="69">
        <f t="shared" si="7"/>
        <v>0</v>
      </c>
      <c r="Z41" s="67"/>
      <c r="AA41" s="68"/>
      <c r="AB41" s="69">
        <f t="shared" si="8"/>
        <v>0</v>
      </c>
      <c r="AC41" s="67"/>
      <c r="AD41" s="68"/>
      <c r="AE41" s="69">
        <f t="shared" si="9"/>
        <v>0</v>
      </c>
      <c r="AF41" s="67"/>
      <c r="AG41" s="68"/>
      <c r="AH41" s="69">
        <f t="shared" si="10"/>
        <v>0</v>
      </c>
      <c r="AI41" s="67"/>
      <c r="AJ41" s="68"/>
      <c r="AK41" s="69">
        <f t="shared" si="11"/>
        <v>0</v>
      </c>
      <c r="AL41" s="67"/>
      <c r="AM41" s="68"/>
      <c r="AN41" s="69">
        <f t="shared" si="12"/>
        <v>0</v>
      </c>
      <c r="AO41" s="67"/>
      <c r="AP41" s="68"/>
      <c r="AQ41" s="69">
        <f t="shared" si="13"/>
        <v>0</v>
      </c>
      <c r="AR41" s="67"/>
      <c r="AS41" s="68"/>
      <c r="AT41" s="69">
        <f t="shared" si="14"/>
        <v>0</v>
      </c>
      <c r="AY41" s="148">
        <f t="shared" si="0"/>
        <v>0</v>
      </c>
      <c r="BA41" s="148">
        <f t="shared" si="16"/>
        <v>0</v>
      </c>
    </row>
    <row r="42" spans="2:53" ht="13" hidden="1">
      <c r="B42" s="44"/>
      <c r="C42" s="74">
        <f t="shared" si="15"/>
        <v>0</v>
      </c>
      <c r="D42" s="126"/>
      <c r="E42" s="67"/>
      <c r="F42" s="68"/>
      <c r="G42" s="69">
        <f t="shared" si="1"/>
        <v>0</v>
      </c>
      <c r="H42" s="67"/>
      <c r="I42" s="68"/>
      <c r="J42" s="69">
        <f t="shared" si="2"/>
        <v>0</v>
      </c>
      <c r="K42" s="67"/>
      <c r="L42" s="68"/>
      <c r="M42" s="69">
        <f t="shared" si="3"/>
        <v>0</v>
      </c>
      <c r="N42" s="67"/>
      <c r="O42" s="68"/>
      <c r="P42" s="69">
        <f t="shared" si="4"/>
        <v>0</v>
      </c>
      <c r="Q42" s="67"/>
      <c r="R42" s="68"/>
      <c r="S42" s="69">
        <f t="shared" si="5"/>
        <v>0</v>
      </c>
      <c r="T42" s="67"/>
      <c r="U42" s="68"/>
      <c r="V42" s="69">
        <f t="shared" si="6"/>
        <v>0</v>
      </c>
      <c r="W42" s="67"/>
      <c r="X42" s="68"/>
      <c r="Y42" s="69">
        <f t="shared" si="7"/>
        <v>0</v>
      </c>
      <c r="Z42" s="67"/>
      <c r="AA42" s="68"/>
      <c r="AB42" s="69">
        <f t="shared" si="8"/>
        <v>0</v>
      </c>
      <c r="AC42" s="67"/>
      <c r="AD42" s="68"/>
      <c r="AE42" s="69">
        <f t="shared" si="9"/>
        <v>0</v>
      </c>
      <c r="AF42" s="67"/>
      <c r="AG42" s="68"/>
      <c r="AH42" s="69">
        <f t="shared" si="10"/>
        <v>0</v>
      </c>
      <c r="AI42" s="67"/>
      <c r="AJ42" s="68"/>
      <c r="AK42" s="69">
        <f t="shared" si="11"/>
        <v>0</v>
      </c>
      <c r="AL42" s="67"/>
      <c r="AM42" s="68"/>
      <c r="AN42" s="69">
        <f t="shared" si="12"/>
        <v>0</v>
      </c>
      <c r="AO42" s="67"/>
      <c r="AP42" s="68"/>
      <c r="AQ42" s="69">
        <f t="shared" si="13"/>
        <v>0</v>
      </c>
      <c r="AR42" s="67"/>
      <c r="AS42" s="68"/>
      <c r="AT42" s="69">
        <f t="shared" si="14"/>
        <v>0</v>
      </c>
      <c r="AY42" s="148">
        <f t="shared" si="0"/>
        <v>0</v>
      </c>
      <c r="BA42" s="148">
        <f t="shared" si="16"/>
        <v>0</v>
      </c>
    </row>
    <row r="43" spans="2:53" ht="13" hidden="1">
      <c r="B43" s="44"/>
      <c r="C43" s="74">
        <f t="shared" si="15"/>
        <v>0</v>
      </c>
      <c r="D43" s="126"/>
      <c r="E43" s="67"/>
      <c r="F43" s="68"/>
      <c r="G43" s="69">
        <f t="shared" si="1"/>
        <v>0</v>
      </c>
      <c r="H43" s="67"/>
      <c r="I43" s="68"/>
      <c r="J43" s="69">
        <f t="shared" si="2"/>
        <v>0</v>
      </c>
      <c r="K43" s="67"/>
      <c r="L43" s="68"/>
      <c r="M43" s="69">
        <f t="shared" si="3"/>
        <v>0</v>
      </c>
      <c r="N43" s="67"/>
      <c r="O43" s="68"/>
      <c r="P43" s="69">
        <f t="shared" si="4"/>
        <v>0</v>
      </c>
      <c r="Q43" s="67"/>
      <c r="R43" s="68"/>
      <c r="S43" s="69">
        <f t="shared" si="5"/>
        <v>0</v>
      </c>
      <c r="T43" s="67"/>
      <c r="U43" s="68"/>
      <c r="V43" s="69">
        <f t="shared" si="6"/>
        <v>0</v>
      </c>
      <c r="W43" s="67"/>
      <c r="X43" s="68"/>
      <c r="Y43" s="69">
        <f t="shared" si="7"/>
        <v>0</v>
      </c>
      <c r="Z43" s="67"/>
      <c r="AA43" s="68"/>
      <c r="AB43" s="69">
        <f t="shared" si="8"/>
        <v>0</v>
      </c>
      <c r="AC43" s="67"/>
      <c r="AD43" s="68"/>
      <c r="AE43" s="69">
        <f t="shared" si="9"/>
        <v>0</v>
      </c>
      <c r="AF43" s="67"/>
      <c r="AG43" s="68"/>
      <c r="AH43" s="69">
        <f t="shared" si="10"/>
        <v>0</v>
      </c>
      <c r="AI43" s="67"/>
      <c r="AJ43" s="68"/>
      <c r="AK43" s="69">
        <f t="shared" si="11"/>
        <v>0</v>
      </c>
      <c r="AL43" s="67"/>
      <c r="AM43" s="68"/>
      <c r="AN43" s="69">
        <f t="shared" si="12"/>
        <v>0</v>
      </c>
      <c r="AO43" s="67"/>
      <c r="AP43" s="68"/>
      <c r="AQ43" s="69">
        <f t="shared" si="13"/>
        <v>0</v>
      </c>
      <c r="AR43" s="67"/>
      <c r="AS43" s="68"/>
      <c r="AT43" s="69">
        <f t="shared" si="14"/>
        <v>0</v>
      </c>
      <c r="AY43" s="148">
        <f t="shared" si="0"/>
        <v>0</v>
      </c>
      <c r="BA43" s="148">
        <f t="shared" si="16"/>
        <v>0</v>
      </c>
    </row>
    <row r="44" spans="2:53" ht="13" hidden="1">
      <c r="B44" s="44"/>
      <c r="C44" s="74">
        <f t="shared" si="15"/>
        <v>0</v>
      </c>
      <c r="D44" s="126"/>
      <c r="E44" s="67"/>
      <c r="F44" s="68"/>
      <c r="G44" s="69">
        <f t="shared" si="1"/>
        <v>0</v>
      </c>
      <c r="H44" s="67"/>
      <c r="I44" s="68"/>
      <c r="J44" s="69">
        <f t="shared" si="2"/>
        <v>0</v>
      </c>
      <c r="K44" s="67"/>
      <c r="L44" s="68"/>
      <c r="M44" s="69">
        <f t="shared" si="3"/>
        <v>0</v>
      </c>
      <c r="N44" s="67"/>
      <c r="O44" s="68"/>
      <c r="P44" s="69">
        <f t="shared" si="4"/>
        <v>0</v>
      </c>
      <c r="Q44" s="67"/>
      <c r="R44" s="68"/>
      <c r="S44" s="69">
        <f t="shared" si="5"/>
        <v>0</v>
      </c>
      <c r="T44" s="67"/>
      <c r="U44" s="68"/>
      <c r="V44" s="69">
        <f t="shared" si="6"/>
        <v>0</v>
      </c>
      <c r="W44" s="67"/>
      <c r="X44" s="68"/>
      <c r="Y44" s="69">
        <f t="shared" si="7"/>
        <v>0</v>
      </c>
      <c r="Z44" s="67"/>
      <c r="AA44" s="68"/>
      <c r="AB44" s="69">
        <f t="shared" si="8"/>
        <v>0</v>
      </c>
      <c r="AC44" s="67"/>
      <c r="AD44" s="68"/>
      <c r="AE44" s="69">
        <f t="shared" si="9"/>
        <v>0</v>
      </c>
      <c r="AF44" s="67"/>
      <c r="AG44" s="68"/>
      <c r="AH44" s="69">
        <f t="shared" si="10"/>
        <v>0</v>
      </c>
      <c r="AI44" s="67"/>
      <c r="AJ44" s="68"/>
      <c r="AK44" s="69">
        <f t="shared" si="11"/>
        <v>0</v>
      </c>
      <c r="AL44" s="67"/>
      <c r="AM44" s="68"/>
      <c r="AN44" s="69">
        <f t="shared" si="12"/>
        <v>0</v>
      </c>
      <c r="AO44" s="67"/>
      <c r="AP44" s="68"/>
      <c r="AQ44" s="69">
        <f t="shared" si="13"/>
        <v>0</v>
      </c>
      <c r="AR44" s="67"/>
      <c r="AS44" s="68"/>
      <c r="AT44" s="69">
        <f t="shared" si="14"/>
        <v>0</v>
      </c>
      <c r="AY44" s="148">
        <f t="shared" si="0"/>
        <v>0</v>
      </c>
      <c r="BA44" s="148">
        <f t="shared" si="16"/>
        <v>0</v>
      </c>
    </row>
    <row r="45" spans="2:53" ht="13" hidden="1">
      <c r="B45" s="44"/>
      <c r="C45" s="74">
        <f t="shared" si="15"/>
        <v>0</v>
      </c>
      <c r="D45" s="126"/>
      <c r="E45" s="67"/>
      <c r="F45" s="68"/>
      <c r="G45" s="69">
        <f t="shared" si="1"/>
        <v>0</v>
      </c>
      <c r="H45" s="67"/>
      <c r="I45" s="68"/>
      <c r="J45" s="69">
        <f t="shared" si="2"/>
        <v>0</v>
      </c>
      <c r="K45" s="67"/>
      <c r="L45" s="68"/>
      <c r="M45" s="69">
        <f t="shared" si="3"/>
        <v>0</v>
      </c>
      <c r="N45" s="67"/>
      <c r="O45" s="68"/>
      <c r="P45" s="69">
        <f t="shared" si="4"/>
        <v>0</v>
      </c>
      <c r="Q45" s="67"/>
      <c r="R45" s="68"/>
      <c r="S45" s="69">
        <f t="shared" si="5"/>
        <v>0</v>
      </c>
      <c r="T45" s="67"/>
      <c r="U45" s="68"/>
      <c r="V45" s="69">
        <f t="shared" si="6"/>
        <v>0</v>
      </c>
      <c r="W45" s="67"/>
      <c r="X45" s="68"/>
      <c r="Y45" s="69">
        <f t="shared" si="7"/>
        <v>0</v>
      </c>
      <c r="Z45" s="67"/>
      <c r="AA45" s="68"/>
      <c r="AB45" s="69">
        <f t="shared" si="8"/>
        <v>0</v>
      </c>
      <c r="AC45" s="67"/>
      <c r="AD45" s="68"/>
      <c r="AE45" s="69">
        <f t="shared" si="9"/>
        <v>0</v>
      </c>
      <c r="AF45" s="67"/>
      <c r="AG45" s="68"/>
      <c r="AH45" s="69">
        <f t="shared" si="10"/>
        <v>0</v>
      </c>
      <c r="AI45" s="67"/>
      <c r="AJ45" s="68"/>
      <c r="AK45" s="69">
        <f t="shared" si="11"/>
        <v>0</v>
      </c>
      <c r="AL45" s="67"/>
      <c r="AM45" s="68"/>
      <c r="AN45" s="69">
        <f t="shared" si="12"/>
        <v>0</v>
      </c>
      <c r="AO45" s="67"/>
      <c r="AP45" s="68"/>
      <c r="AQ45" s="69">
        <f t="shared" si="13"/>
        <v>0</v>
      </c>
      <c r="AR45" s="67"/>
      <c r="AS45" s="68"/>
      <c r="AT45" s="69">
        <f t="shared" si="14"/>
        <v>0</v>
      </c>
      <c r="AY45" s="148">
        <f t="shared" si="0"/>
        <v>0</v>
      </c>
      <c r="BA45" s="148">
        <f t="shared" si="16"/>
        <v>0</v>
      </c>
    </row>
    <row r="46" spans="2:53" ht="13" hidden="1">
      <c r="B46" s="44"/>
      <c r="C46" s="74">
        <f t="shared" si="15"/>
        <v>0</v>
      </c>
      <c r="D46" s="126"/>
      <c r="E46" s="67"/>
      <c r="F46" s="68"/>
      <c r="G46" s="69">
        <f t="shared" si="1"/>
        <v>0</v>
      </c>
      <c r="H46" s="67"/>
      <c r="I46" s="68"/>
      <c r="J46" s="69">
        <f t="shared" si="2"/>
        <v>0</v>
      </c>
      <c r="K46" s="67"/>
      <c r="L46" s="68"/>
      <c r="M46" s="69">
        <f t="shared" si="3"/>
        <v>0</v>
      </c>
      <c r="N46" s="67"/>
      <c r="O46" s="68"/>
      <c r="P46" s="69">
        <f t="shared" si="4"/>
        <v>0</v>
      </c>
      <c r="Q46" s="67"/>
      <c r="R46" s="68"/>
      <c r="S46" s="69">
        <f t="shared" si="5"/>
        <v>0</v>
      </c>
      <c r="T46" s="67"/>
      <c r="U46" s="68"/>
      <c r="V46" s="69">
        <f t="shared" si="6"/>
        <v>0</v>
      </c>
      <c r="W46" s="67"/>
      <c r="X46" s="68"/>
      <c r="Y46" s="69">
        <f t="shared" si="7"/>
        <v>0</v>
      </c>
      <c r="Z46" s="67"/>
      <c r="AA46" s="68"/>
      <c r="AB46" s="69">
        <f t="shared" si="8"/>
        <v>0</v>
      </c>
      <c r="AC46" s="67"/>
      <c r="AD46" s="68"/>
      <c r="AE46" s="69">
        <f t="shared" si="9"/>
        <v>0</v>
      </c>
      <c r="AF46" s="67"/>
      <c r="AG46" s="68"/>
      <c r="AH46" s="69">
        <f t="shared" si="10"/>
        <v>0</v>
      </c>
      <c r="AI46" s="67"/>
      <c r="AJ46" s="68"/>
      <c r="AK46" s="69">
        <f t="shared" si="11"/>
        <v>0</v>
      </c>
      <c r="AL46" s="67"/>
      <c r="AM46" s="68"/>
      <c r="AN46" s="69">
        <f t="shared" si="12"/>
        <v>0</v>
      </c>
      <c r="AO46" s="67"/>
      <c r="AP46" s="68"/>
      <c r="AQ46" s="69">
        <f t="shared" si="13"/>
        <v>0</v>
      </c>
      <c r="AR46" s="67"/>
      <c r="AS46" s="68"/>
      <c r="AT46" s="69">
        <f t="shared" si="14"/>
        <v>0</v>
      </c>
      <c r="AY46" s="148">
        <f t="shared" si="0"/>
        <v>0</v>
      </c>
      <c r="BA46" s="148">
        <f t="shared" si="16"/>
        <v>0</v>
      </c>
    </row>
    <row r="47" spans="2:53" ht="13" hidden="1">
      <c r="B47" s="44"/>
      <c r="C47" s="74">
        <f t="shared" si="15"/>
        <v>0</v>
      </c>
      <c r="D47" s="126"/>
      <c r="E47" s="67"/>
      <c r="F47" s="68"/>
      <c r="G47" s="69">
        <f t="shared" si="1"/>
        <v>0</v>
      </c>
      <c r="H47" s="67"/>
      <c r="I47" s="68"/>
      <c r="J47" s="69">
        <f t="shared" si="2"/>
        <v>0</v>
      </c>
      <c r="K47" s="67"/>
      <c r="L47" s="68"/>
      <c r="M47" s="69">
        <f t="shared" si="3"/>
        <v>0</v>
      </c>
      <c r="N47" s="67"/>
      <c r="O47" s="68"/>
      <c r="P47" s="69">
        <f t="shared" si="4"/>
        <v>0</v>
      </c>
      <c r="Q47" s="67"/>
      <c r="R47" s="68"/>
      <c r="S47" s="69">
        <f t="shared" si="5"/>
        <v>0</v>
      </c>
      <c r="T47" s="67"/>
      <c r="U47" s="68"/>
      <c r="V47" s="69">
        <f t="shared" si="6"/>
        <v>0</v>
      </c>
      <c r="W47" s="67"/>
      <c r="X47" s="68"/>
      <c r="Y47" s="69">
        <f t="shared" si="7"/>
        <v>0</v>
      </c>
      <c r="Z47" s="67"/>
      <c r="AA47" s="68"/>
      <c r="AB47" s="69">
        <f t="shared" si="8"/>
        <v>0</v>
      </c>
      <c r="AC47" s="67"/>
      <c r="AD47" s="68"/>
      <c r="AE47" s="69">
        <f t="shared" si="9"/>
        <v>0</v>
      </c>
      <c r="AF47" s="67"/>
      <c r="AG47" s="68"/>
      <c r="AH47" s="69">
        <f t="shared" si="10"/>
        <v>0</v>
      </c>
      <c r="AI47" s="67"/>
      <c r="AJ47" s="68"/>
      <c r="AK47" s="69">
        <f t="shared" si="11"/>
        <v>0</v>
      </c>
      <c r="AL47" s="67"/>
      <c r="AM47" s="68"/>
      <c r="AN47" s="69">
        <f t="shared" si="12"/>
        <v>0</v>
      </c>
      <c r="AO47" s="67"/>
      <c r="AP47" s="68"/>
      <c r="AQ47" s="69">
        <f t="shared" si="13"/>
        <v>0</v>
      </c>
      <c r="AR47" s="67"/>
      <c r="AS47" s="68"/>
      <c r="AT47" s="69">
        <f t="shared" si="14"/>
        <v>0</v>
      </c>
      <c r="AY47" s="148">
        <f t="shared" si="0"/>
        <v>0</v>
      </c>
      <c r="BA47" s="148">
        <f t="shared" si="16"/>
        <v>0</v>
      </c>
    </row>
    <row r="48" spans="2:53" ht="13" hidden="1">
      <c r="B48" s="44"/>
      <c r="C48" s="74">
        <f t="shared" si="15"/>
        <v>0</v>
      </c>
      <c r="D48" s="126"/>
      <c r="E48" s="67"/>
      <c r="F48" s="68"/>
      <c r="G48" s="69">
        <f t="shared" si="1"/>
        <v>0</v>
      </c>
      <c r="H48" s="67"/>
      <c r="I48" s="68"/>
      <c r="J48" s="69">
        <f t="shared" si="2"/>
        <v>0</v>
      </c>
      <c r="K48" s="67"/>
      <c r="L48" s="68"/>
      <c r="M48" s="69">
        <f t="shared" si="3"/>
        <v>0</v>
      </c>
      <c r="N48" s="67"/>
      <c r="O48" s="68"/>
      <c r="P48" s="69">
        <f t="shared" si="4"/>
        <v>0</v>
      </c>
      <c r="Q48" s="67"/>
      <c r="R48" s="68"/>
      <c r="S48" s="69">
        <f t="shared" si="5"/>
        <v>0</v>
      </c>
      <c r="T48" s="67"/>
      <c r="U48" s="68"/>
      <c r="V48" s="69">
        <f t="shared" si="6"/>
        <v>0</v>
      </c>
      <c r="W48" s="67"/>
      <c r="X48" s="68"/>
      <c r="Y48" s="69">
        <f t="shared" si="7"/>
        <v>0</v>
      </c>
      <c r="Z48" s="67"/>
      <c r="AA48" s="68"/>
      <c r="AB48" s="69">
        <f t="shared" si="8"/>
        <v>0</v>
      </c>
      <c r="AC48" s="67"/>
      <c r="AD48" s="68"/>
      <c r="AE48" s="69">
        <f t="shared" si="9"/>
        <v>0</v>
      </c>
      <c r="AF48" s="67"/>
      <c r="AG48" s="68"/>
      <c r="AH48" s="69">
        <f t="shared" si="10"/>
        <v>0</v>
      </c>
      <c r="AI48" s="67"/>
      <c r="AJ48" s="68"/>
      <c r="AK48" s="69">
        <f t="shared" si="11"/>
        <v>0</v>
      </c>
      <c r="AL48" s="67"/>
      <c r="AM48" s="68"/>
      <c r="AN48" s="69">
        <f t="shared" si="12"/>
        <v>0</v>
      </c>
      <c r="AO48" s="67"/>
      <c r="AP48" s="68"/>
      <c r="AQ48" s="69">
        <f t="shared" si="13"/>
        <v>0</v>
      </c>
      <c r="AR48" s="67"/>
      <c r="AS48" s="68"/>
      <c r="AT48" s="69">
        <f t="shared" si="14"/>
        <v>0</v>
      </c>
      <c r="AY48" s="148">
        <f t="shared" si="0"/>
        <v>0</v>
      </c>
      <c r="BA48" s="148">
        <f t="shared" si="16"/>
        <v>0</v>
      </c>
    </row>
    <row r="49" spans="2:53" ht="13.5" hidden="1" thickBot="1">
      <c r="B49" s="45"/>
      <c r="C49" s="75">
        <f>G49+J49+M49+P49+S49+V49+Y49+AB49+AE49+AH49+AK49+AN49+AQ49+AT49</f>
        <v>0</v>
      </c>
      <c r="D49" s="127"/>
      <c r="E49" s="70"/>
      <c r="F49" s="71"/>
      <c r="G49" s="72">
        <f t="shared" si="1"/>
        <v>0</v>
      </c>
      <c r="H49" s="70"/>
      <c r="I49" s="71"/>
      <c r="J49" s="72">
        <f t="shared" si="2"/>
        <v>0</v>
      </c>
      <c r="K49" s="70"/>
      <c r="L49" s="71"/>
      <c r="M49" s="72">
        <f t="shared" si="3"/>
        <v>0</v>
      </c>
      <c r="N49" s="70"/>
      <c r="O49" s="71"/>
      <c r="P49" s="72">
        <f t="shared" si="4"/>
        <v>0</v>
      </c>
      <c r="Q49" s="70"/>
      <c r="R49" s="71"/>
      <c r="S49" s="72">
        <f t="shared" si="5"/>
        <v>0</v>
      </c>
      <c r="T49" s="70"/>
      <c r="U49" s="71"/>
      <c r="V49" s="72">
        <f t="shared" si="6"/>
        <v>0</v>
      </c>
      <c r="W49" s="70"/>
      <c r="X49" s="71"/>
      <c r="Y49" s="72">
        <f t="shared" si="7"/>
        <v>0</v>
      </c>
      <c r="Z49" s="70"/>
      <c r="AA49" s="71"/>
      <c r="AB49" s="72">
        <f t="shared" si="8"/>
        <v>0</v>
      </c>
      <c r="AC49" s="70"/>
      <c r="AD49" s="71"/>
      <c r="AE49" s="72">
        <f t="shared" si="9"/>
        <v>0</v>
      </c>
      <c r="AF49" s="70"/>
      <c r="AG49" s="71"/>
      <c r="AH49" s="72">
        <f t="shared" si="10"/>
        <v>0</v>
      </c>
      <c r="AI49" s="70"/>
      <c r="AJ49" s="71"/>
      <c r="AK49" s="72">
        <f t="shared" si="11"/>
        <v>0</v>
      </c>
      <c r="AL49" s="70"/>
      <c r="AM49" s="71"/>
      <c r="AN49" s="72">
        <f t="shared" si="12"/>
        <v>0</v>
      </c>
      <c r="AO49" s="70"/>
      <c r="AP49" s="71"/>
      <c r="AQ49" s="72">
        <f t="shared" si="13"/>
        <v>0</v>
      </c>
      <c r="AR49" s="70"/>
      <c r="AS49" s="71"/>
      <c r="AT49" s="72">
        <f t="shared" si="14"/>
        <v>0</v>
      </c>
      <c r="AY49" s="148">
        <f t="shared" si="0"/>
        <v>0</v>
      </c>
      <c r="BA49" s="148">
        <f t="shared" si="16"/>
        <v>0</v>
      </c>
    </row>
    <row r="50" spans="2:53" ht="5.15" customHeight="1" thickBot="1">
      <c r="AY50" s="148">
        <f t="shared" si="0"/>
        <v>0</v>
      </c>
      <c r="BA50" s="148">
        <f t="shared" si="16"/>
        <v>0</v>
      </c>
    </row>
    <row r="51" spans="2:53" ht="13.5" thickBot="1">
      <c r="B51" s="15" t="s">
        <v>148</v>
      </c>
      <c r="C51" s="128">
        <f>SUM(C52:C110)</f>
        <v>0</v>
      </c>
      <c r="D51" s="15"/>
      <c r="E51" s="19"/>
      <c r="F51" s="16"/>
      <c r="G51" s="130">
        <f>SUM(G52:G110)</f>
        <v>0</v>
      </c>
      <c r="H51" s="19"/>
      <c r="I51" s="16"/>
      <c r="J51" s="130">
        <f>SUM(J52:J110)</f>
        <v>0</v>
      </c>
      <c r="K51" s="19"/>
      <c r="L51" s="16"/>
      <c r="M51" s="130">
        <f>SUM(M52:M110)</f>
        <v>0</v>
      </c>
      <c r="N51" s="19"/>
      <c r="O51" s="16"/>
      <c r="P51" s="130">
        <f>SUM(P52:P110)</f>
        <v>0</v>
      </c>
      <c r="Q51" s="19"/>
      <c r="R51" s="16"/>
      <c r="S51" s="130">
        <f>SUM(S52:S110)</f>
        <v>0</v>
      </c>
      <c r="T51" s="19"/>
      <c r="U51" s="16"/>
      <c r="V51" s="130">
        <f>SUM(V52:V110)</f>
        <v>0</v>
      </c>
      <c r="W51" s="19"/>
      <c r="X51" s="16"/>
      <c r="Y51" s="130">
        <f>SUM(Y52:Y110)</f>
        <v>0</v>
      </c>
      <c r="Z51" s="19"/>
      <c r="AA51" s="16"/>
      <c r="AB51" s="130">
        <f>SUM(AB52:AB110)</f>
        <v>0</v>
      </c>
      <c r="AC51" s="19"/>
      <c r="AD51" s="16"/>
      <c r="AE51" s="130">
        <f>SUM(AE52:AE110)</f>
        <v>0</v>
      </c>
      <c r="AF51" s="19"/>
      <c r="AG51" s="16"/>
      <c r="AH51" s="130">
        <f>SUM(AH52:AH110)</f>
        <v>0</v>
      </c>
      <c r="AI51" s="19"/>
      <c r="AJ51" s="16"/>
      <c r="AK51" s="130">
        <f>SUM(AK52:AK110)</f>
        <v>0</v>
      </c>
      <c r="AL51" s="19"/>
      <c r="AM51" s="16"/>
      <c r="AN51" s="130">
        <f>SUM(AN52:AN110)</f>
        <v>0</v>
      </c>
      <c r="AO51" s="19"/>
      <c r="AP51" s="16"/>
      <c r="AQ51" s="130">
        <f>SUM(AQ52:AQ110)</f>
        <v>0</v>
      </c>
      <c r="AR51" s="19"/>
      <c r="AS51" s="16"/>
      <c r="AT51" s="130">
        <f>SUM(AT52:AT110)</f>
        <v>0</v>
      </c>
      <c r="AY51" s="148">
        <f t="shared" si="0"/>
        <v>0</v>
      </c>
      <c r="BA51" s="148">
        <f t="shared" si="16"/>
        <v>0</v>
      </c>
    </row>
    <row r="52" spans="2:53" ht="13">
      <c r="B52" s="43"/>
      <c r="C52" s="74">
        <f>G52+J52+M52+P52+S52+V52+Y52+AB52+AE52+AH52+AK52+AN52+AQ52+AT52</f>
        <v>0</v>
      </c>
      <c r="D52" s="48"/>
      <c r="E52" s="67"/>
      <c r="F52" s="68"/>
      <c r="G52" s="69">
        <f t="shared" ref="G52:G101" si="17">F52*E52</f>
        <v>0</v>
      </c>
      <c r="H52" s="67"/>
      <c r="I52" s="68"/>
      <c r="J52" s="69">
        <f t="shared" ref="J52:J101" si="18">I52*H52</f>
        <v>0</v>
      </c>
      <c r="K52" s="67"/>
      <c r="L52" s="68"/>
      <c r="M52" s="69">
        <f t="shared" ref="M52:M101" si="19">L52*K52</f>
        <v>0</v>
      </c>
      <c r="N52" s="67"/>
      <c r="O52" s="68"/>
      <c r="P52" s="69">
        <f t="shared" ref="P52:P101" si="20">O52*N52</f>
        <v>0</v>
      </c>
      <c r="Q52" s="67"/>
      <c r="R52" s="68"/>
      <c r="S52" s="69">
        <f t="shared" ref="S52:S101" si="21">R52*Q52</f>
        <v>0</v>
      </c>
      <c r="T52" s="67"/>
      <c r="U52" s="68"/>
      <c r="V52" s="69">
        <f t="shared" ref="V52:V101" si="22">U52*T52</f>
        <v>0</v>
      </c>
      <c r="W52" s="67"/>
      <c r="X52" s="68"/>
      <c r="Y52" s="69">
        <f t="shared" ref="Y52:Y101" si="23">X52*W52</f>
        <v>0</v>
      </c>
      <c r="Z52" s="67"/>
      <c r="AA52" s="68"/>
      <c r="AB52" s="69">
        <f t="shared" ref="AB52:AB101" si="24">AA52*Z52</f>
        <v>0</v>
      </c>
      <c r="AC52" s="67"/>
      <c r="AD52" s="68"/>
      <c r="AE52" s="69">
        <f t="shared" ref="AE52:AE101" si="25">AD52*AC52</f>
        <v>0</v>
      </c>
      <c r="AF52" s="67"/>
      <c r="AG52" s="68"/>
      <c r="AH52" s="69">
        <f t="shared" ref="AH52:AH101" si="26">AG52*AF52</f>
        <v>0</v>
      </c>
      <c r="AI52" s="67"/>
      <c r="AJ52" s="68"/>
      <c r="AK52" s="69">
        <f t="shared" ref="AK52:AK101" si="27">AJ52*AI52</f>
        <v>0</v>
      </c>
      <c r="AL52" s="67"/>
      <c r="AM52" s="68"/>
      <c r="AN52" s="69">
        <f t="shared" ref="AN52:AN101" si="28">AM52*AL52</f>
        <v>0</v>
      </c>
      <c r="AO52" s="67"/>
      <c r="AP52" s="68"/>
      <c r="AQ52" s="69">
        <f t="shared" ref="AQ52:AQ101" si="29">AP52*AO52</f>
        <v>0</v>
      </c>
      <c r="AR52" s="67"/>
      <c r="AS52" s="68"/>
      <c r="AT52" s="69">
        <f t="shared" ref="AT52:AT101" si="30">AS52*AR52</f>
        <v>0</v>
      </c>
      <c r="AY52" s="148">
        <f t="shared" si="0"/>
        <v>0</v>
      </c>
      <c r="BA52" s="148">
        <f t="shared" si="16"/>
        <v>0</v>
      </c>
    </row>
    <row r="53" spans="2:53" ht="13">
      <c r="B53" s="44"/>
      <c r="C53" s="74">
        <f>G53+J53+M53+P53+S53+V53+Y53+AB53+AE53+AH53+AK53+AN53+AQ53+AT53</f>
        <v>0</v>
      </c>
      <c r="D53" s="126"/>
      <c r="E53" s="67"/>
      <c r="F53" s="68"/>
      <c r="G53" s="69">
        <f t="shared" si="17"/>
        <v>0</v>
      </c>
      <c r="H53" s="67"/>
      <c r="I53" s="68"/>
      <c r="J53" s="69">
        <f t="shared" si="18"/>
        <v>0</v>
      </c>
      <c r="K53" s="67"/>
      <c r="L53" s="68"/>
      <c r="M53" s="69">
        <f t="shared" si="19"/>
        <v>0</v>
      </c>
      <c r="N53" s="67"/>
      <c r="O53" s="68"/>
      <c r="P53" s="69">
        <f t="shared" si="20"/>
        <v>0</v>
      </c>
      <c r="Q53" s="67"/>
      <c r="R53" s="68"/>
      <c r="S53" s="69">
        <f t="shared" si="21"/>
        <v>0</v>
      </c>
      <c r="T53" s="67"/>
      <c r="U53" s="68"/>
      <c r="V53" s="69">
        <f t="shared" si="22"/>
        <v>0</v>
      </c>
      <c r="W53" s="67"/>
      <c r="X53" s="68"/>
      <c r="Y53" s="69">
        <f t="shared" si="23"/>
        <v>0</v>
      </c>
      <c r="Z53" s="67"/>
      <c r="AA53" s="68"/>
      <c r="AB53" s="69">
        <f t="shared" si="24"/>
        <v>0</v>
      </c>
      <c r="AC53" s="67"/>
      <c r="AD53" s="68"/>
      <c r="AE53" s="69">
        <f t="shared" si="25"/>
        <v>0</v>
      </c>
      <c r="AF53" s="67"/>
      <c r="AG53" s="68"/>
      <c r="AH53" s="69">
        <f t="shared" si="26"/>
        <v>0</v>
      </c>
      <c r="AI53" s="67"/>
      <c r="AJ53" s="68"/>
      <c r="AK53" s="69">
        <f t="shared" si="27"/>
        <v>0</v>
      </c>
      <c r="AL53" s="67"/>
      <c r="AM53" s="68"/>
      <c r="AN53" s="69">
        <f t="shared" si="28"/>
        <v>0</v>
      </c>
      <c r="AO53" s="67"/>
      <c r="AP53" s="68"/>
      <c r="AQ53" s="69">
        <f t="shared" si="29"/>
        <v>0</v>
      </c>
      <c r="AR53" s="67"/>
      <c r="AS53" s="68"/>
      <c r="AT53" s="69">
        <f t="shared" si="30"/>
        <v>0</v>
      </c>
      <c r="AY53" s="148">
        <f t="shared" si="0"/>
        <v>0</v>
      </c>
      <c r="BA53" s="148">
        <f t="shared" si="16"/>
        <v>0</v>
      </c>
    </row>
    <row r="54" spans="2:53" ht="13">
      <c r="B54" s="44"/>
      <c r="C54" s="74">
        <f t="shared" ref="C54:C100" si="31">G54+J54+M54+P54+S54+V54+Y54+AB54+AE54+AH54+AK54+AN54+AQ54+AT54</f>
        <v>0</v>
      </c>
      <c r="D54" s="126"/>
      <c r="E54" s="67"/>
      <c r="F54" s="68"/>
      <c r="G54" s="69">
        <f t="shared" si="17"/>
        <v>0</v>
      </c>
      <c r="H54" s="67"/>
      <c r="I54" s="68"/>
      <c r="J54" s="69">
        <f t="shared" si="18"/>
        <v>0</v>
      </c>
      <c r="K54" s="67"/>
      <c r="L54" s="68"/>
      <c r="M54" s="69">
        <f t="shared" si="19"/>
        <v>0</v>
      </c>
      <c r="N54" s="67"/>
      <c r="O54" s="68"/>
      <c r="P54" s="69">
        <f t="shared" si="20"/>
        <v>0</v>
      </c>
      <c r="Q54" s="67"/>
      <c r="R54" s="68"/>
      <c r="S54" s="69">
        <f t="shared" si="21"/>
        <v>0</v>
      </c>
      <c r="T54" s="67"/>
      <c r="U54" s="68"/>
      <c r="V54" s="69">
        <f t="shared" si="22"/>
        <v>0</v>
      </c>
      <c r="W54" s="67"/>
      <c r="X54" s="68"/>
      <c r="Y54" s="69">
        <f t="shared" si="23"/>
        <v>0</v>
      </c>
      <c r="Z54" s="67"/>
      <c r="AA54" s="68"/>
      <c r="AB54" s="69">
        <f t="shared" si="24"/>
        <v>0</v>
      </c>
      <c r="AC54" s="67"/>
      <c r="AD54" s="68"/>
      <c r="AE54" s="69">
        <f t="shared" si="25"/>
        <v>0</v>
      </c>
      <c r="AF54" s="67"/>
      <c r="AG54" s="68"/>
      <c r="AH54" s="69">
        <f t="shared" si="26"/>
        <v>0</v>
      </c>
      <c r="AI54" s="67"/>
      <c r="AJ54" s="68"/>
      <c r="AK54" s="69">
        <f t="shared" si="27"/>
        <v>0</v>
      </c>
      <c r="AL54" s="67"/>
      <c r="AM54" s="68"/>
      <c r="AN54" s="69">
        <f t="shared" si="28"/>
        <v>0</v>
      </c>
      <c r="AO54" s="67"/>
      <c r="AP54" s="68"/>
      <c r="AQ54" s="69">
        <f t="shared" si="29"/>
        <v>0</v>
      </c>
      <c r="AR54" s="67"/>
      <c r="AS54" s="68"/>
      <c r="AT54" s="69">
        <f t="shared" si="30"/>
        <v>0</v>
      </c>
      <c r="AY54" s="148">
        <f t="shared" si="0"/>
        <v>0</v>
      </c>
      <c r="BA54" s="148">
        <f t="shared" si="16"/>
        <v>0</v>
      </c>
    </row>
    <row r="55" spans="2:53" ht="13">
      <c r="B55" s="44"/>
      <c r="C55" s="74">
        <f t="shared" si="31"/>
        <v>0</v>
      </c>
      <c r="D55" s="126"/>
      <c r="E55" s="67"/>
      <c r="F55" s="68"/>
      <c r="G55" s="69">
        <f t="shared" si="17"/>
        <v>0</v>
      </c>
      <c r="H55" s="67"/>
      <c r="I55" s="68"/>
      <c r="J55" s="69">
        <f t="shared" si="18"/>
        <v>0</v>
      </c>
      <c r="K55" s="67"/>
      <c r="L55" s="68"/>
      <c r="M55" s="69">
        <f t="shared" si="19"/>
        <v>0</v>
      </c>
      <c r="N55" s="67"/>
      <c r="O55" s="68"/>
      <c r="P55" s="69">
        <f t="shared" si="20"/>
        <v>0</v>
      </c>
      <c r="Q55" s="67"/>
      <c r="R55" s="68"/>
      <c r="S55" s="69">
        <f t="shared" si="21"/>
        <v>0</v>
      </c>
      <c r="T55" s="67"/>
      <c r="U55" s="68"/>
      <c r="V55" s="69">
        <f t="shared" si="22"/>
        <v>0</v>
      </c>
      <c r="W55" s="67"/>
      <c r="X55" s="68"/>
      <c r="Y55" s="69">
        <f t="shared" si="23"/>
        <v>0</v>
      </c>
      <c r="Z55" s="67"/>
      <c r="AA55" s="68"/>
      <c r="AB55" s="69">
        <f t="shared" si="24"/>
        <v>0</v>
      </c>
      <c r="AC55" s="67"/>
      <c r="AD55" s="68"/>
      <c r="AE55" s="69">
        <f t="shared" si="25"/>
        <v>0</v>
      </c>
      <c r="AF55" s="67"/>
      <c r="AG55" s="68"/>
      <c r="AH55" s="69">
        <f t="shared" si="26"/>
        <v>0</v>
      </c>
      <c r="AI55" s="67"/>
      <c r="AJ55" s="68"/>
      <c r="AK55" s="69">
        <f t="shared" si="27"/>
        <v>0</v>
      </c>
      <c r="AL55" s="67"/>
      <c r="AM55" s="68"/>
      <c r="AN55" s="69">
        <f t="shared" si="28"/>
        <v>0</v>
      </c>
      <c r="AO55" s="67"/>
      <c r="AP55" s="68"/>
      <c r="AQ55" s="69">
        <f t="shared" si="29"/>
        <v>0</v>
      </c>
      <c r="AR55" s="67"/>
      <c r="AS55" s="68"/>
      <c r="AT55" s="69">
        <f t="shared" si="30"/>
        <v>0</v>
      </c>
      <c r="AY55" s="148">
        <f t="shared" si="0"/>
        <v>0</v>
      </c>
      <c r="BA55" s="148">
        <f t="shared" si="16"/>
        <v>0</v>
      </c>
    </row>
    <row r="56" spans="2:53" ht="13">
      <c r="B56" s="44"/>
      <c r="C56" s="74">
        <f t="shared" si="31"/>
        <v>0</v>
      </c>
      <c r="D56" s="126"/>
      <c r="E56" s="67"/>
      <c r="F56" s="68"/>
      <c r="G56" s="69">
        <f t="shared" si="17"/>
        <v>0</v>
      </c>
      <c r="H56" s="67"/>
      <c r="I56" s="68"/>
      <c r="J56" s="69">
        <f t="shared" si="18"/>
        <v>0</v>
      </c>
      <c r="K56" s="67"/>
      <c r="L56" s="68"/>
      <c r="M56" s="69">
        <f t="shared" si="19"/>
        <v>0</v>
      </c>
      <c r="N56" s="67"/>
      <c r="O56" s="68"/>
      <c r="P56" s="69">
        <f t="shared" si="20"/>
        <v>0</v>
      </c>
      <c r="Q56" s="67"/>
      <c r="R56" s="68"/>
      <c r="S56" s="69">
        <f t="shared" si="21"/>
        <v>0</v>
      </c>
      <c r="T56" s="67"/>
      <c r="U56" s="68"/>
      <c r="V56" s="69">
        <f t="shared" si="22"/>
        <v>0</v>
      </c>
      <c r="W56" s="67"/>
      <c r="X56" s="68"/>
      <c r="Y56" s="69">
        <f t="shared" si="23"/>
        <v>0</v>
      </c>
      <c r="Z56" s="67"/>
      <c r="AA56" s="68"/>
      <c r="AB56" s="69">
        <f t="shared" si="24"/>
        <v>0</v>
      </c>
      <c r="AC56" s="67"/>
      <c r="AD56" s="68"/>
      <c r="AE56" s="69">
        <f t="shared" si="25"/>
        <v>0</v>
      </c>
      <c r="AF56" s="67"/>
      <c r="AG56" s="68"/>
      <c r="AH56" s="69">
        <f t="shared" si="26"/>
        <v>0</v>
      </c>
      <c r="AI56" s="67"/>
      <c r="AJ56" s="68"/>
      <c r="AK56" s="69">
        <f t="shared" si="27"/>
        <v>0</v>
      </c>
      <c r="AL56" s="67"/>
      <c r="AM56" s="68"/>
      <c r="AN56" s="69">
        <f t="shared" si="28"/>
        <v>0</v>
      </c>
      <c r="AO56" s="67"/>
      <c r="AP56" s="68"/>
      <c r="AQ56" s="69">
        <f t="shared" si="29"/>
        <v>0</v>
      </c>
      <c r="AR56" s="67"/>
      <c r="AS56" s="68"/>
      <c r="AT56" s="69">
        <f t="shared" si="30"/>
        <v>0</v>
      </c>
      <c r="AY56" s="148">
        <f t="shared" si="0"/>
        <v>0</v>
      </c>
      <c r="BA56" s="148">
        <f t="shared" si="16"/>
        <v>0</v>
      </c>
    </row>
    <row r="57" spans="2:53" ht="13">
      <c r="B57" s="44"/>
      <c r="C57" s="74">
        <f t="shared" si="31"/>
        <v>0</v>
      </c>
      <c r="D57" s="126"/>
      <c r="E57" s="67"/>
      <c r="F57" s="68"/>
      <c r="G57" s="69">
        <f t="shared" si="17"/>
        <v>0</v>
      </c>
      <c r="H57" s="67"/>
      <c r="I57" s="68"/>
      <c r="J57" s="69">
        <f t="shared" si="18"/>
        <v>0</v>
      </c>
      <c r="K57" s="67"/>
      <c r="L57" s="68"/>
      <c r="M57" s="69">
        <f t="shared" si="19"/>
        <v>0</v>
      </c>
      <c r="N57" s="67"/>
      <c r="O57" s="68"/>
      <c r="P57" s="69">
        <f t="shared" si="20"/>
        <v>0</v>
      </c>
      <c r="Q57" s="67"/>
      <c r="R57" s="68"/>
      <c r="S57" s="69">
        <f t="shared" si="21"/>
        <v>0</v>
      </c>
      <c r="T57" s="67"/>
      <c r="U57" s="68"/>
      <c r="V57" s="69">
        <f t="shared" si="22"/>
        <v>0</v>
      </c>
      <c r="W57" s="67"/>
      <c r="X57" s="68"/>
      <c r="Y57" s="69">
        <f t="shared" si="23"/>
        <v>0</v>
      </c>
      <c r="Z57" s="67"/>
      <c r="AA57" s="68"/>
      <c r="AB57" s="69">
        <f t="shared" si="24"/>
        <v>0</v>
      </c>
      <c r="AC57" s="67"/>
      <c r="AD57" s="68"/>
      <c r="AE57" s="69">
        <f t="shared" si="25"/>
        <v>0</v>
      </c>
      <c r="AF57" s="67"/>
      <c r="AG57" s="68"/>
      <c r="AH57" s="69">
        <f t="shared" si="26"/>
        <v>0</v>
      </c>
      <c r="AI57" s="67"/>
      <c r="AJ57" s="68"/>
      <c r="AK57" s="69">
        <f t="shared" si="27"/>
        <v>0</v>
      </c>
      <c r="AL57" s="67"/>
      <c r="AM57" s="68"/>
      <c r="AN57" s="69">
        <f t="shared" si="28"/>
        <v>0</v>
      </c>
      <c r="AO57" s="67"/>
      <c r="AP57" s="68"/>
      <c r="AQ57" s="69">
        <f t="shared" si="29"/>
        <v>0</v>
      </c>
      <c r="AR57" s="67"/>
      <c r="AS57" s="68"/>
      <c r="AT57" s="69">
        <f t="shared" si="30"/>
        <v>0</v>
      </c>
      <c r="AY57" s="148">
        <f t="shared" si="0"/>
        <v>0</v>
      </c>
      <c r="BA57" s="148">
        <f t="shared" si="16"/>
        <v>0</v>
      </c>
    </row>
    <row r="58" spans="2:53" ht="13">
      <c r="B58" s="44"/>
      <c r="C58" s="74">
        <f t="shared" si="31"/>
        <v>0</v>
      </c>
      <c r="D58" s="126"/>
      <c r="E58" s="67"/>
      <c r="F58" s="68"/>
      <c r="G58" s="69">
        <f t="shared" si="17"/>
        <v>0</v>
      </c>
      <c r="H58" s="67"/>
      <c r="I58" s="68"/>
      <c r="J58" s="69">
        <f t="shared" si="18"/>
        <v>0</v>
      </c>
      <c r="K58" s="67"/>
      <c r="L58" s="68"/>
      <c r="M58" s="69">
        <f t="shared" si="19"/>
        <v>0</v>
      </c>
      <c r="N58" s="67"/>
      <c r="O58" s="68"/>
      <c r="P58" s="69">
        <f t="shared" si="20"/>
        <v>0</v>
      </c>
      <c r="Q58" s="67"/>
      <c r="R58" s="68"/>
      <c r="S58" s="69">
        <f t="shared" si="21"/>
        <v>0</v>
      </c>
      <c r="T58" s="67"/>
      <c r="U58" s="68"/>
      <c r="V58" s="69">
        <f t="shared" si="22"/>
        <v>0</v>
      </c>
      <c r="W58" s="67"/>
      <c r="X58" s="68"/>
      <c r="Y58" s="69">
        <f t="shared" si="23"/>
        <v>0</v>
      </c>
      <c r="Z58" s="67"/>
      <c r="AA58" s="68"/>
      <c r="AB58" s="69">
        <f t="shared" si="24"/>
        <v>0</v>
      </c>
      <c r="AC58" s="67"/>
      <c r="AD58" s="68"/>
      <c r="AE58" s="69">
        <f t="shared" si="25"/>
        <v>0</v>
      </c>
      <c r="AF58" s="67"/>
      <c r="AG58" s="68"/>
      <c r="AH58" s="69">
        <f t="shared" si="26"/>
        <v>0</v>
      </c>
      <c r="AI58" s="67"/>
      <c r="AJ58" s="68"/>
      <c r="AK58" s="69">
        <f t="shared" si="27"/>
        <v>0</v>
      </c>
      <c r="AL58" s="67"/>
      <c r="AM58" s="68"/>
      <c r="AN58" s="69">
        <f t="shared" si="28"/>
        <v>0</v>
      </c>
      <c r="AO58" s="67"/>
      <c r="AP58" s="68"/>
      <c r="AQ58" s="69">
        <f t="shared" si="29"/>
        <v>0</v>
      </c>
      <c r="AR58" s="67"/>
      <c r="AS58" s="68"/>
      <c r="AT58" s="69">
        <f t="shared" si="30"/>
        <v>0</v>
      </c>
      <c r="AY58" s="148">
        <f t="shared" si="0"/>
        <v>0</v>
      </c>
      <c r="BA58" s="148">
        <f t="shared" si="16"/>
        <v>0</v>
      </c>
    </row>
    <row r="59" spans="2:53" ht="13">
      <c r="B59" s="44"/>
      <c r="C59" s="74">
        <f t="shared" si="31"/>
        <v>0</v>
      </c>
      <c r="D59" s="126"/>
      <c r="E59" s="67"/>
      <c r="F59" s="68"/>
      <c r="G59" s="69">
        <f t="shared" si="17"/>
        <v>0</v>
      </c>
      <c r="H59" s="67"/>
      <c r="I59" s="68"/>
      <c r="J59" s="69">
        <f t="shared" si="18"/>
        <v>0</v>
      </c>
      <c r="K59" s="67"/>
      <c r="L59" s="68"/>
      <c r="M59" s="69">
        <f t="shared" si="19"/>
        <v>0</v>
      </c>
      <c r="N59" s="67"/>
      <c r="O59" s="68"/>
      <c r="P59" s="69">
        <f t="shared" si="20"/>
        <v>0</v>
      </c>
      <c r="Q59" s="67"/>
      <c r="R59" s="68"/>
      <c r="S59" s="69">
        <f t="shared" si="21"/>
        <v>0</v>
      </c>
      <c r="T59" s="67"/>
      <c r="U59" s="68"/>
      <c r="V59" s="69">
        <f t="shared" si="22"/>
        <v>0</v>
      </c>
      <c r="W59" s="67"/>
      <c r="X59" s="68"/>
      <c r="Y59" s="69">
        <f t="shared" si="23"/>
        <v>0</v>
      </c>
      <c r="Z59" s="67"/>
      <c r="AA59" s="68"/>
      <c r="AB59" s="69">
        <f t="shared" si="24"/>
        <v>0</v>
      </c>
      <c r="AC59" s="67"/>
      <c r="AD59" s="68"/>
      <c r="AE59" s="69">
        <f t="shared" si="25"/>
        <v>0</v>
      </c>
      <c r="AF59" s="67"/>
      <c r="AG59" s="68"/>
      <c r="AH59" s="69">
        <f t="shared" si="26"/>
        <v>0</v>
      </c>
      <c r="AI59" s="67"/>
      <c r="AJ59" s="68"/>
      <c r="AK59" s="69">
        <f t="shared" si="27"/>
        <v>0</v>
      </c>
      <c r="AL59" s="67"/>
      <c r="AM59" s="68"/>
      <c r="AN59" s="69">
        <f t="shared" si="28"/>
        <v>0</v>
      </c>
      <c r="AO59" s="67"/>
      <c r="AP59" s="68"/>
      <c r="AQ59" s="69">
        <f t="shared" si="29"/>
        <v>0</v>
      </c>
      <c r="AR59" s="67"/>
      <c r="AS59" s="68"/>
      <c r="AT59" s="69">
        <f t="shared" si="30"/>
        <v>0</v>
      </c>
      <c r="AY59" s="148">
        <f t="shared" si="0"/>
        <v>0</v>
      </c>
      <c r="BA59" s="148">
        <f t="shared" si="16"/>
        <v>0</v>
      </c>
    </row>
    <row r="60" spans="2:53" ht="13">
      <c r="B60" s="44"/>
      <c r="C60" s="74">
        <f t="shared" si="31"/>
        <v>0</v>
      </c>
      <c r="D60" s="126"/>
      <c r="E60" s="67"/>
      <c r="F60" s="68"/>
      <c r="G60" s="69">
        <f t="shared" si="17"/>
        <v>0</v>
      </c>
      <c r="H60" s="67"/>
      <c r="I60" s="68"/>
      <c r="J60" s="69">
        <f t="shared" si="18"/>
        <v>0</v>
      </c>
      <c r="K60" s="67"/>
      <c r="L60" s="68"/>
      <c r="M60" s="69">
        <f t="shared" si="19"/>
        <v>0</v>
      </c>
      <c r="N60" s="67"/>
      <c r="O60" s="68"/>
      <c r="P60" s="69">
        <f t="shared" si="20"/>
        <v>0</v>
      </c>
      <c r="Q60" s="67"/>
      <c r="R60" s="68"/>
      <c r="S60" s="69">
        <f t="shared" si="21"/>
        <v>0</v>
      </c>
      <c r="T60" s="67"/>
      <c r="U60" s="68"/>
      <c r="V60" s="69">
        <f t="shared" si="22"/>
        <v>0</v>
      </c>
      <c r="W60" s="67"/>
      <c r="X60" s="68"/>
      <c r="Y60" s="69">
        <f t="shared" si="23"/>
        <v>0</v>
      </c>
      <c r="Z60" s="67"/>
      <c r="AA60" s="68"/>
      <c r="AB60" s="69">
        <f t="shared" si="24"/>
        <v>0</v>
      </c>
      <c r="AC60" s="67"/>
      <c r="AD60" s="68"/>
      <c r="AE60" s="69">
        <f t="shared" si="25"/>
        <v>0</v>
      </c>
      <c r="AF60" s="67"/>
      <c r="AG60" s="68"/>
      <c r="AH60" s="69">
        <f t="shared" si="26"/>
        <v>0</v>
      </c>
      <c r="AI60" s="67"/>
      <c r="AJ60" s="68"/>
      <c r="AK60" s="69">
        <f t="shared" si="27"/>
        <v>0</v>
      </c>
      <c r="AL60" s="67"/>
      <c r="AM60" s="68"/>
      <c r="AN60" s="69">
        <f t="shared" si="28"/>
        <v>0</v>
      </c>
      <c r="AO60" s="67"/>
      <c r="AP60" s="68"/>
      <c r="AQ60" s="69">
        <f t="shared" si="29"/>
        <v>0</v>
      </c>
      <c r="AR60" s="67"/>
      <c r="AS60" s="68"/>
      <c r="AT60" s="69">
        <f t="shared" si="30"/>
        <v>0</v>
      </c>
      <c r="AY60" s="148">
        <f t="shared" si="0"/>
        <v>0</v>
      </c>
      <c r="BA60" s="148">
        <f t="shared" si="16"/>
        <v>0</v>
      </c>
    </row>
    <row r="61" spans="2:53" ht="13">
      <c r="B61" s="44"/>
      <c r="C61" s="74">
        <f t="shared" si="31"/>
        <v>0</v>
      </c>
      <c r="D61" s="126"/>
      <c r="E61" s="67"/>
      <c r="F61" s="68"/>
      <c r="G61" s="69">
        <f t="shared" si="17"/>
        <v>0</v>
      </c>
      <c r="H61" s="67"/>
      <c r="I61" s="68"/>
      <c r="J61" s="69">
        <f t="shared" si="18"/>
        <v>0</v>
      </c>
      <c r="K61" s="67"/>
      <c r="L61" s="68"/>
      <c r="M61" s="69">
        <f t="shared" si="19"/>
        <v>0</v>
      </c>
      <c r="N61" s="67"/>
      <c r="O61" s="68"/>
      <c r="P61" s="69">
        <f t="shared" si="20"/>
        <v>0</v>
      </c>
      <c r="Q61" s="67"/>
      <c r="R61" s="68"/>
      <c r="S61" s="69">
        <f t="shared" si="21"/>
        <v>0</v>
      </c>
      <c r="T61" s="67"/>
      <c r="U61" s="68"/>
      <c r="V61" s="69">
        <f t="shared" si="22"/>
        <v>0</v>
      </c>
      <c r="W61" s="67"/>
      <c r="X61" s="68"/>
      <c r="Y61" s="69">
        <f t="shared" si="23"/>
        <v>0</v>
      </c>
      <c r="Z61" s="67"/>
      <c r="AA61" s="68"/>
      <c r="AB61" s="69">
        <f t="shared" si="24"/>
        <v>0</v>
      </c>
      <c r="AC61" s="67"/>
      <c r="AD61" s="68"/>
      <c r="AE61" s="69">
        <f t="shared" si="25"/>
        <v>0</v>
      </c>
      <c r="AF61" s="67"/>
      <c r="AG61" s="68"/>
      <c r="AH61" s="69">
        <f t="shared" si="26"/>
        <v>0</v>
      </c>
      <c r="AI61" s="67"/>
      <c r="AJ61" s="68"/>
      <c r="AK61" s="69">
        <f t="shared" si="27"/>
        <v>0</v>
      </c>
      <c r="AL61" s="67"/>
      <c r="AM61" s="68"/>
      <c r="AN61" s="69">
        <f t="shared" si="28"/>
        <v>0</v>
      </c>
      <c r="AO61" s="67"/>
      <c r="AP61" s="68"/>
      <c r="AQ61" s="69">
        <f t="shared" si="29"/>
        <v>0</v>
      </c>
      <c r="AR61" s="67"/>
      <c r="AS61" s="68"/>
      <c r="AT61" s="69">
        <f t="shared" si="30"/>
        <v>0</v>
      </c>
      <c r="AY61" s="148">
        <f t="shared" si="0"/>
        <v>0</v>
      </c>
      <c r="BA61" s="148">
        <f t="shared" si="16"/>
        <v>0</v>
      </c>
    </row>
    <row r="62" spans="2:53" ht="13" hidden="1">
      <c r="B62" s="44"/>
      <c r="C62" s="74">
        <f t="shared" si="31"/>
        <v>0</v>
      </c>
      <c r="D62" s="126"/>
      <c r="E62" s="67"/>
      <c r="F62" s="68"/>
      <c r="G62" s="69">
        <f t="shared" si="17"/>
        <v>0</v>
      </c>
      <c r="H62" s="67"/>
      <c r="I62" s="68"/>
      <c r="J62" s="69">
        <f t="shared" si="18"/>
        <v>0</v>
      </c>
      <c r="K62" s="67"/>
      <c r="L62" s="68"/>
      <c r="M62" s="69">
        <f t="shared" si="19"/>
        <v>0</v>
      </c>
      <c r="N62" s="67"/>
      <c r="O62" s="68"/>
      <c r="P62" s="69">
        <f t="shared" si="20"/>
        <v>0</v>
      </c>
      <c r="Q62" s="67"/>
      <c r="R62" s="68"/>
      <c r="S62" s="69">
        <f t="shared" si="21"/>
        <v>0</v>
      </c>
      <c r="T62" s="67"/>
      <c r="U62" s="68"/>
      <c r="V62" s="69">
        <f t="shared" si="22"/>
        <v>0</v>
      </c>
      <c r="W62" s="67"/>
      <c r="X62" s="68"/>
      <c r="Y62" s="69">
        <f t="shared" si="23"/>
        <v>0</v>
      </c>
      <c r="Z62" s="67"/>
      <c r="AA62" s="68"/>
      <c r="AB62" s="69">
        <f t="shared" si="24"/>
        <v>0</v>
      </c>
      <c r="AC62" s="67"/>
      <c r="AD62" s="68"/>
      <c r="AE62" s="69">
        <f t="shared" si="25"/>
        <v>0</v>
      </c>
      <c r="AF62" s="67"/>
      <c r="AG62" s="68"/>
      <c r="AH62" s="69">
        <f t="shared" si="26"/>
        <v>0</v>
      </c>
      <c r="AI62" s="67"/>
      <c r="AJ62" s="68"/>
      <c r="AK62" s="69">
        <f t="shared" si="27"/>
        <v>0</v>
      </c>
      <c r="AL62" s="67"/>
      <c r="AM62" s="68"/>
      <c r="AN62" s="69">
        <f t="shared" si="28"/>
        <v>0</v>
      </c>
      <c r="AO62" s="67"/>
      <c r="AP62" s="68"/>
      <c r="AQ62" s="69">
        <f t="shared" si="29"/>
        <v>0</v>
      </c>
      <c r="AR62" s="67"/>
      <c r="AS62" s="68"/>
      <c r="AT62" s="69">
        <f t="shared" si="30"/>
        <v>0</v>
      </c>
      <c r="AY62" s="148">
        <f t="shared" si="0"/>
        <v>0</v>
      </c>
      <c r="BA62" s="148">
        <f t="shared" si="16"/>
        <v>0</v>
      </c>
    </row>
    <row r="63" spans="2:53" ht="13" hidden="1">
      <c r="B63" s="44"/>
      <c r="C63" s="74">
        <f t="shared" si="31"/>
        <v>0</v>
      </c>
      <c r="D63" s="126"/>
      <c r="E63" s="67"/>
      <c r="F63" s="68"/>
      <c r="G63" s="69">
        <f t="shared" si="17"/>
        <v>0</v>
      </c>
      <c r="H63" s="67"/>
      <c r="I63" s="68"/>
      <c r="J63" s="69">
        <f t="shared" si="18"/>
        <v>0</v>
      </c>
      <c r="K63" s="67"/>
      <c r="L63" s="68"/>
      <c r="M63" s="69">
        <f t="shared" si="19"/>
        <v>0</v>
      </c>
      <c r="N63" s="67"/>
      <c r="O63" s="68"/>
      <c r="P63" s="69">
        <f t="shared" si="20"/>
        <v>0</v>
      </c>
      <c r="Q63" s="67"/>
      <c r="R63" s="68"/>
      <c r="S63" s="69">
        <f t="shared" si="21"/>
        <v>0</v>
      </c>
      <c r="T63" s="67"/>
      <c r="U63" s="68"/>
      <c r="V63" s="69">
        <f t="shared" si="22"/>
        <v>0</v>
      </c>
      <c r="W63" s="67"/>
      <c r="X63" s="68"/>
      <c r="Y63" s="69">
        <f t="shared" si="23"/>
        <v>0</v>
      </c>
      <c r="Z63" s="67"/>
      <c r="AA63" s="68"/>
      <c r="AB63" s="69">
        <f t="shared" si="24"/>
        <v>0</v>
      </c>
      <c r="AC63" s="67"/>
      <c r="AD63" s="68"/>
      <c r="AE63" s="69">
        <f t="shared" si="25"/>
        <v>0</v>
      </c>
      <c r="AF63" s="67"/>
      <c r="AG63" s="68"/>
      <c r="AH63" s="69">
        <f t="shared" si="26"/>
        <v>0</v>
      </c>
      <c r="AI63" s="67"/>
      <c r="AJ63" s="68"/>
      <c r="AK63" s="69">
        <f t="shared" si="27"/>
        <v>0</v>
      </c>
      <c r="AL63" s="67"/>
      <c r="AM63" s="68"/>
      <c r="AN63" s="69">
        <f t="shared" si="28"/>
        <v>0</v>
      </c>
      <c r="AO63" s="67"/>
      <c r="AP63" s="68"/>
      <c r="AQ63" s="69">
        <f t="shared" si="29"/>
        <v>0</v>
      </c>
      <c r="AR63" s="67"/>
      <c r="AS63" s="68"/>
      <c r="AT63" s="69">
        <f t="shared" si="30"/>
        <v>0</v>
      </c>
      <c r="AY63" s="148">
        <f t="shared" si="0"/>
        <v>0</v>
      </c>
      <c r="BA63" s="148">
        <f t="shared" si="16"/>
        <v>0</v>
      </c>
    </row>
    <row r="64" spans="2:53" ht="13" hidden="1">
      <c r="B64" s="44"/>
      <c r="C64" s="74">
        <f t="shared" si="31"/>
        <v>0</v>
      </c>
      <c r="D64" s="126"/>
      <c r="E64" s="67"/>
      <c r="F64" s="68"/>
      <c r="G64" s="69">
        <f t="shared" si="17"/>
        <v>0</v>
      </c>
      <c r="H64" s="67"/>
      <c r="I64" s="68"/>
      <c r="J64" s="69">
        <f t="shared" si="18"/>
        <v>0</v>
      </c>
      <c r="K64" s="67"/>
      <c r="L64" s="68"/>
      <c r="M64" s="69">
        <f t="shared" si="19"/>
        <v>0</v>
      </c>
      <c r="N64" s="67"/>
      <c r="O64" s="68"/>
      <c r="P64" s="69">
        <f t="shared" si="20"/>
        <v>0</v>
      </c>
      <c r="Q64" s="67"/>
      <c r="R64" s="68"/>
      <c r="S64" s="69">
        <f t="shared" si="21"/>
        <v>0</v>
      </c>
      <c r="T64" s="67"/>
      <c r="U64" s="68"/>
      <c r="V64" s="69">
        <f t="shared" si="22"/>
        <v>0</v>
      </c>
      <c r="W64" s="67"/>
      <c r="X64" s="68"/>
      <c r="Y64" s="69">
        <f t="shared" si="23"/>
        <v>0</v>
      </c>
      <c r="Z64" s="67"/>
      <c r="AA64" s="68"/>
      <c r="AB64" s="69">
        <f t="shared" si="24"/>
        <v>0</v>
      </c>
      <c r="AC64" s="67"/>
      <c r="AD64" s="68"/>
      <c r="AE64" s="69">
        <f t="shared" si="25"/>
        <v>0</v>
      </c>
      <c r="AF64" s="67"/>
      <c r="AG64" s="68"/>
      <c r="AH64" s="69">
        <f t="shared" si="26"/>
        <v>0</v>
      </c>
      <c r="AI64" s="67"/>
      <c r="AJ64" s="68"/>
      <c r="AK64" s="69">
        <f t="shared" si="27"/>
        <v>0</v>
      </c>
      <c r="AL64" s="67"/>
      <c r="AM64" s="68"/>
      <c r="AN64" s="69">
        <f t="shared" si="28"/>
        <v>0</v>
      </c>
      <c r="AO64" s="67"/>
      <c r="AP64" s="68"/>
      <c r="AQ64" s="69">
        <f t="shared" si="29"/>
        <v>0</v>
      </c>
      <c r="AR64" s="67"/>
      <c r="AS64" s="68"/>
      <c r="AT64" s="69">
        <f t="shared" si="30"/>
        <v>0</v>
      </c>
      <c r="AY64" s="148">
        <f t="shared" si="0"/>
        <v>0</v>
      </c>
      <c r="BA64" s="148">
        <f t="shared" si="16"/>
        <v>0</v>
      </c>
    </row>
    <row r="65" spans="2:53" ht="13" hidden="1">
      <c r="B65" s="44"/>
      <c r="C65" s="74">
        <f t="shared" si="31"/>
        <v>0</v>
      </c>
      <c r="D65" s="126"/>
      <c r="E65" s="67"/>
      <c r="F65" s="68"/>
      <c r="G65" s="69">
        <f t="shared" si="17"/>
        <v>0</v>
      </c>
      <c r="H65" s="67"/>
      <c r="I65" s="68"/>
      <c r="J65" s="69">
        <f t="shared" si="18"/>
        <v>0</v>
      </c>
      <c r="K65" s="67"/>
      <c r="L65" s="68"/>
      <c r="M65" s="69">
        <f t="shared" si="19"/>
        <v>0</v>
      </c>
      <c r="N65" s="67"/>
      <c r="O65" s="68"/>
      <c r="P65" s="69">
        <f t="shared" si="20"/>
        <v>0</v>
      </c>
      <c r="Q65" s="67"/>
      <c r="R65" s="68"/>
      <c r="S65" s="69">
        <f t="shared" si="21"/>
        <v>0</v>
      </c>
      <c r="T65" s="67"/>
      <c r="U65" s="68"/>
      <c r="V65" s="69">
        <f t="shared" si="22"/>
        <v>0</v>
      </c>
      <c r="W65" s="67"/>
      <c r="X65" s="68"/>
      <c r="Y65" s="69">
        <f t="shared" si="23"/>
        <v>0</v>
      </c>
      <c r="Z65" s="67"/>
      <c r="AA65" s="68"/>
      <c r="AB65" s="69">
        <f t="shared" si="24"/>
        <v>0</v>
      </c>
      <c r="AC65" s="67"/>
      <c r="AD65" s="68"/>
      <c r="AE65" s="69">
        <f t="shared" si="25"/>
        <v>0</v>
      </c>
      <c r="AF65" s="67"/>
      <c r="AG65" s="68"/>
      <c r="AH65" s="69">
        <f t="shared" si="26"/>
        <v>0</v>
      </c>
      <c r="AI65" s="67"/>
      <c r="AJ65" s="68"/>
      <c r="AK65" s="69">
        <f t="shared" si="27"/>
        <v>0</v>
      </c>
      <c r="AL65" s="67"/>
      <c r="AM65" s="68"/>
      <c r="AN65" s="69">
        <f t="shared" si="28"/>
        <v>0</v>
      </c>
      <c r="AO65" s="67"/>
      <c r="AP65" s="68"/>
      <c r="AQ65" s="69">
        <f t="shared" si="29"/>
        <v>0</v>
      </c>
      <c r="AR65" s="67"/>
      <c r="AS65" s="68"/>
      <c r="AT65" s="69">
        <f t="shared" si="30"/>
        <v>0</v>
      </c>
      <c r="AY65" s="148">
        <f t="shared" si="0"/>
        <v>0</v>
      </c>
      <c r="BA65" s="148">
        <f t="shared" si="16"/>
        <v>0</v>
      </c>
    </row>
    <row r="66" spans="2:53" ht="13" hidden="1">
      <c r="B66" s="44"/>
      <c r="C66" s="74">
        <f t="shared" si="31"/>
        <v>0</v>
      </c>
      <c r="D66" s="126"/>
      <c r="E66" s="67"/>
      <c r="F66" s="68"/>
      <c r="G66" s="69">
        <f t="shared" si="17"/>
        <v>0</v>
      </c>
      <c r="H66" s="67"/>
      <c r="I66" s="68"/>
      <c r="J66" s="69">
        <f t="shared" si="18"/>
        <v>0</v>
      </c>
      <c r="K66" s="67"/>
      <c r="L66" s="68"/>
      <c r="M66" s="69">
        <f t="shared" si="19"/>
        <v>0</v>
      </c>
      <c r="N66" s="67"/>
      <c r="O66" s="68"/>
      <c r="P66" s="69">
        <f t="shared" si="20"/>
        <v>0</v>
      </c>
      <c r="Q66" s="67"/>
      <c r="R66" s="68"/>
      <c r="S66" s="69">
        <f t="shared" si="21"/>
        <v>0</v>
      </c>
      <c r="T66" s="67"/>
      <c r="U66" s="68"/>
      <c r="V66" s="69">
        <f t="shared" si="22"/>
        <v>0</v>
      </c>
      <c r="W66" s="67"/>
      <c r="X66" s="68"/>
      <c r="Y66" s="69">
        <f t="shared" si="23"/>
        <v>0</v>
      </c>
      <c r="Z66" s="67"/>
      <c r="AA66" s="68"/>
      <c r="AB66" s="69">
        <f t="shared" si="24"/>
        <v>0</v>
      </c>
      <c r="AC66" s="67"/>
      <c r="AD66" s="68"/>
      <c r="AE66" s="69">
        <f t="shared" si="25"/>
        <v>0</v>
      </c>
      <c r="AF66" s="67"/>
      <c r="AG66" s="68"/>
      <c r="AH66" s="69">
        <f t="shared" si="26"/>
        <v>0</v>
      </c>
      <c r="AI66" s="67"/>
      <c r="AJ66" s="68"/>
      <c r="AK66" s="69">
        <f t="shared" si="27"/>
        <v>0</v>
      </c>
      <c r="AL66" s="67"/>
      <c r="AM66" s="68"/>
      <c r="AN66" s="69">
        <f t="shared" si="28"/>
        <v>0</v>
      </c>
      <c r="AO66" s="67"/>
      <c r="AP66" s="68"/>
      <c r="AQ66" s="69">
        <f t="shared" si="29"/>
        <v>0</v>
      </c>
      <c r="AR66" s="67"/>
      <c r="AS66" s="68"/>
      <c r="AT66" s="69">
        <f t="shared" si="30"/>
        <v>0</v>
      </c>
      <c r="AY66" s="148">
        <f t="shared" si="0"/>
        <v>0</v>
      </c>
      <c r="BA66" s="148">
        <f t="shared" si="16"/>
        <v>0</v>
      </c>
    </row>
    <row r="67" spans="2:53" ht="13" hidden="1">
      <c r="B67" s="44"/>
      <c r="C67" s="74">
        <f t="shared" si="31"/>
        <v>0</v>
      </c>
      <c r="D67" s="126"/>
      <c r="E67" s="67"/>
      <c r="F67" s="68"/>
      <c r="G67" s="69">
        <f t="shared" si="17"/>
        <v>0</v>
      </c>
      <c r="H67" s="67"/>
      <c r="I67" s="68"/>
      <c r="J67" s="69">
        <f t="shared" si="18"/>
        <v>0</v>
      </c>
      <c r="K67" s="67"/>
      <c r="L67" s="68"/>
      <c r="M67" s="69">
        <f t="shared" si="19"/>
        <v>0</v>
      </c>
      <c r="N67" s="67"/>
      <c r="O67" s="68"/>
      <c r="P67" s="69">
        <f t="shared" si="20"/>
        <v>0</v>
      </c>
      <c r="Q67" s="67"/>
      <c r="R67" s="68"/>
      <c r="S67" s="69">
        <f t="shared" si="21"/>
        <v>0</v>
      </c>
      <c r="T67" s="67"/>
      <c r="U67" s="68"/>
      <c r="V67" s="69">
        <f t="shared" si="22"/>
        <v>0</v>
      </c>
      <c r="W67" s="67"/>
      <c r="X67" s="68"/>
      <c r="Y67" s="69">
        <f t="shared" si="23"/>
        <v>0</v>
      </c>
      <c r="Z67" s="67"/>
      <c r="AA67" s="68"/>
      <c r="AB67" s="69">
        <f t="shared" si="24"/>
        <v>0</v>
      </c>
      <c r="AC67" s="67"/>
      <c r="AD67" s="68"/>
      <c r="AE67" s="69">
        <f t="shared" si="25"/>
        <v>0</v>
      </c>
      <c r="AF67" s="67"/>
      <c r="AG67" s="68"/>
      <c r="AH67" s="69">
        <f t="shared" si="26"/>
        <v>0</v>
      </c>
      <c r="AI67" s="67"/>
      <c r="AJ67" s="68"/>
      <c r="AK67" s="69">
        <f t="shared" si="27"/>
        <v>0</v>
      </c>
      <c r="AL67" s="67"/>
      <c r="AM67" s="68"/>
      <c r="AN67" s="69">
        <f t="shared" si="28"/>
        <v>0</v>
      </c>
      <c r="AO67" s="67"/>
      <c r="AP67" s="68"/>
      <c r="AQ67" s="69">
        <f t="shared" si="29"/>
        <v>0</v>
      </c>
      <c r="AR67" s="67"/>
      <c r="AS67" s="68"/>
      <c r="AT67" s="69">
        <f t="shared" si="30"/>
        <v>0</v>
      </c>
      <c r="AY67" s="148">
        <f t="shared" si="0"/>
        <v>0</v>
      </c>
      <c r="BA67" s="148">
        <f t="shared" si="16"/>
        <v>0</v>
      </c>
    </row>
    <row r="68" spans="2:53" ht="13" hidden="1">
      <c r="B68" s="44"/>
      <c r="C68" s="74">
        <f t="shared" si="31"/>
        <v>0</v>
      </c>
      <c r="D68" s="126"/>
      <c r="E68" s="67"/>
      <c r="F68" s="68"/>
      <c r="G68" s="69">
        <f t="shared" si="17"/>
        <v>0</v>
      </c>
      <c r="H68" s="67"/>
      <c r="I68" s="68"/>
      <c r="J68" s="69">
        <f t="shared" si="18"/>
        <v>0</v>
      </c>
      <c r="K68" s="67"/>
      <c r="L68" s="68"/>
      <c r="M68" s="69">
        <f t="shared" si="19"/>
        <v>0</v>
      </c>
      <c r="N68" s="67"/>
      <c r="O68" s="68"/>
      <c r="P68" s="69">
        <f t="shared" si="20"/>
        <v>0</v>
      </c>
      <c r="Q68" s="67"/>
      <c r="R68" s="68"/>
      <c r="S68" s="69">
        <f t="shared" si="21"/>
        <v>0</v>
      </c>
      <c r="T68" s="67"/>
      <c r="U68" s="68"/>
      <c r="V68" s="69">
        <f t="shared" si="22"/>
        <v>0</v>
      </c>
      <c r="W68" s="67"/>
      <c r="X68" s="68"/>
      <c r="Y68" s="69">
        <f t="shared" si="23"/>
        <v>0</v>
      </c>
      <c r="Z68" s="67"/>
      <c r="AA68" s="68"/>
      <c r="AB68" s="69">
        <f t="shared" si="24"/>
        <v>0</v>
      </c>
      <c r="AC68" s="67"/>
      <c r="AD68" s="68"/>
      <c r="AE68" s="69">
        <f t="shared" si="25"/>
        <v>0</v>
      </c>
      <c r="AF68" s="67"/>
      <c r="AG68" s="68"/>
      <c r="AH68" s="69">
        <f t="shared" si="26"/>
        <v>0</v>
      </c>
      <c r="AI68" s="67"/>
      <c r="AJ68" s="68"/>
      <c r="AK68" s="69">
        <f t="shared" si="27"/>
        <v>0</v>
      </c>
      <c r="AL68" s="67"/>
      <c r="AM68" s="68"/>
      <c r="AN68" s="69">
        <f t="shared" si="28"/>
        <v>0</v>
      </c>
      <c r="AO68" s="67"/>
      <c r="AP68" s="68"/>
      <c r="AQ68" s="69">
        <f t="shared" si="29"/>
        <v>0</v>
      </c>
      <c r="AR68" s="67"/>
      <c r="AS68" s="68"/>
      <c r="AT68" s="69">
        <f t="shared" si="30"/>
        <v>0</v>
      </c>
      <c r="AY68" s="148">
        <f t="shared" si="0"/>
        <v>0</v>
      </c>
      <c r="BA68" s="148">
        <f t="shared" si="16"/>
        <v>0</v>
      </c>
    </row>
    <row r="69" spans="2:53" ht="13" hidden="1">
      <c r="B69" s="44"/>
      <c r="C69" s="74">
        <f t="shared" si="31"/>
        <v>0</v>
      </c>
      <c r="D69" s="126"/>
      <c r="E69" s="67"/>
      <c r="F69" s="68"/>
      <c r="G69" s="69">
        <f t="shared" si="17"/>
        <v>0</v>
      </c>
      <c r="H69" s="67"/>
      <c r="I69" s="68"/>
      <c r="J69" s="69">
        <f t="shared" si="18"/>
        <v>0</v>
      </c>
      <c r="K69" s="67"/>
      <c r="L69" s="68"/>
      <c r="M69" s="69">
        <f t="shared" si="19"/>
        <v>0</v>
      </c>
      <c r="N69" s="67"/>
      <c r="O69" s="68"/>
      <c r="P69" s="69">
        <f t="shared" si="20"/>
        <v>0</v>
      </c>
      <c r="Q69" s="67"/>
      <c r="R69" s="68"/>
      <c r="S69" s="69">
        <f t="shared" si="21"/>
        <v>0</v>
      </c>
      <c r="T69" s="67"/>
      <c r="U69" s="68"/>
      <c r="V69" s="69">
        <f t="shared" si="22"/>
        <v>0</v>
      </c>
      <c r="W69" s="67"/>
      <c r="X69" s="68"/>
      <c r="Y69" s="69">
        <f t="shared" si="23"/>
        <v>0</v>
      </c>
      <c r="Z69" s="67"/>
      <c r="AA69" s="68"/>
      <c r="AB69" s="69">
        <f t="shared" si="24"/>
        <v>0</v>
      </c>
      <c r="AC69" s="67"/>
      <c r="AD69" s="68"/>
      <c r="AE69" s="69">
        <f t="shared" si="25"/>
        <v>0</v>
      </c>
      <c r="AF69" s="67"/>
      <c r="AG69" s="68"/>
      <c r="AH69" s="69">
        <f t="shared" si="26"/>
        <v>0</v>
      </c>
      <c r="AI69" s="67"/>
      <c r="AJ69" s="68"/>
      <c r="AK69" s="69">
        <f t="shared" si="27"/>
        <v>0</v>
      </c>
      <c r="AL69" s="67"/>
      <c r="AM69" s="68"/>
      <c r="AN69" s="69">
        <f t="shared" si="28"/>
        <v>0</v>
      </c>
      <c r="AO69" s="67"/>
      <c r="AP69" s="68"/>
      <c r="AQ69" s="69">
        <f t="shared" si="29"/>
        <v>0</v>
      </c>
      <c r="AR69" s="67"/>
      <c r="AS69" s="68"/>
      <c r="AT69" s="69">
        <f t="shared" si="30"/>
        <v>0</v>
      </c>
      <c r="AY69" s="148">
        <f t="shared" si="0"/>
        <v>0</v>
      </c>
      <c r="BA69" s="148">
        <f t="shared" si="16"/>
        <v>0</v>
      </c>
    </row>
    <row r="70" spans="2:53" ht="13" hidden="1">
      <c r="B70" s="44"/>
      <c r="C70" s="74">
        <f t="shared" si="31"/>
        <v>0</v>
      </c>
      <c r="D70" s="126"/>
      <c r="E70" s="67"/>
      <c r="F70" s="68"/>
      <c r="G70" s="69">
        <f t="shared" si="17"/>
        <v>0</v>
      </c>
      <c r="H70" s="67"/>
      <c r="I70" s="68"/>
      <c r="J70" s="69">
        <f t="shared" si="18"/>
        <v>0</v>
      </c>
      <c r="K70" s="67"/>
      <c r="L70" s="68"/>
      <c r="M70" s="69">
        <f t="shared" si="19"/>
        <v>0</v>
      </c>
      <c r="N70" s="67"/>
      <c r="O70" s="68"/>
      <c r="P70" s="69">
        <f t="shared" si="20"/>
        <v>0</v>
      </c>
      <c r="Q70" s="67"/>
      <c r="R70" s="68"/>
      <c r="S70" s="69">
        <f t="shared" si="21"/>
        <v>0</v>
      </c>
      <c r="T70" s="67"/>
      <c r="U70" s="68"/>
      <c r="V70" s="69">
        <f t="shared" si="22"/>
        <v>0</v>
      </c>
      <c r="W70" s="67"/>
      <c r="X70" s="68"/>
      <c r="Y70" s="69">
        <f t="shared" si="23"/>
        <v>0</v>
      </c>
      <c r="Z70" s="67"/>
      <c r="AA70" s="68"/>
      <c r="AB70" s="69">
        <f t="shared" si="24"/>
        <v>0</v>
      </c>
      <c r="AC70" s="67"/>
      <c r="AD70" s="68"/>
      <c r="AE70" s="69">
        <f t="shared" si="25"/>
        <v>0</v>
      </c>
      <c r="AF70" s="67"/>
      <c r="AG70" s="68"/>
      <c r="AH70" s="69">
        <f t="shared" si="26"/>
        <v>0</v>
      </c>
      <c r="AI70" s="67"/>
      <c r="AJ70" s="68"/>
      <c r="AK70" s="69">
        <f t="shared" si="27"/>
        <v>0</v>
      </c>
      <c r="AL70" s="67"/>
      <c r="AM70" s="68"/>
      <c r="AN70" s="69">
        <f t="shared" si="28"/>
        <v>0</v>
      </c>
      <c r="AO70" s="67"/>
      <c r="AP70" s="68"/>
      <c r="AQ70" s="69">
        <f t="shared" si="29"/>
        <v>0</v>
      </c>
      <c r="AR70" s="67"/>
      <c r="AS70" s="68"/>
      <c r="AT70" s="69">
        <f t="shared" si="30"/>
        <v>0</v>
      </c>
      <c r="AY70" s="148">
        <f t="shared" si="0"/>
        <v>0</v>
      </c>
      <c r="BA70" s="148">
        <f t="shared" si="16"/>
        <v>0</v>
      </c>
    </row>
    <row r="71" spans="2:53" ht="13" hidden="1">
      <c r="B71" s="44"/>
      <c r="C71" s="74">
        <f t="shared" si="31"/>
        <v>0</v>
      </c>
      <c r="D71" s="126"/>
      <c r="E71" s="67"/>
      <c r="F71" s="68"/>
      <c r="G71" s="69">
        <f t="shared" si="17"/>
        <v>0</v>
      </c>
      <c r="H71" s="67"/>
      <c r="I71" s="68"/>
      <c r="J71" s="69">
        <f t="shared" si="18"/>
        <v>0</v>
      </c>
      <c r="K71" s="67"/>
      <c r="L71" s="68"/>
      <c r="M71" s="69">
        <f t="shared" si="19"/>
        <v>0</v>
      </c>
      <c r="N71" s="67"/>
      <c r="O71" s="68"/>
      <c r="P71" s="69">
        <f t="shared" si="20"/>
        <v>0</v>
      </c>
      <c r="Q71" s="67"/>
      <c r="R71" s="68"/>
      <c r="S71" s="69">
        <f t="shared" si="21"/>
        <v>0</v>
      </c>
      <c r="T71" s="67"/>
      <c r="U71" s="68"/>
      <c r="V71" s="69">
        <f t="shared" si="22"/>
        <v>0</v>
      </c>
      <c r="W71" s="67"/>
      <c r="X71" s="68"/>
      <c r="Y71" s="69">
        <f t="shared" si="23"/>
        <v>0</v>
      </c>
      <c r="Z71" s="67"/>
      <c r="AA71" s="68"/>
      <c r="AB71" s="69">
        <f t="shared" si="24"/>
        <v>0</v>
      </c>
      <c r="AC71" s="67"/>
      <c r="AD71" s="68"/>
      <c r="AE71" s="69">
        <f t="shared" si="25"/>
        <v>0</v>
      </c>
      <c r="AF71" s="67"/>
      <c r="AG71" s="68"/>
      <c r="AH71" s="69">
        <f t="shared" si="26"/>
        <v>0</v>
      </c>
      <c r="AI71" s="67"/>
      <c r="AJ71" s="68"/>
      <c r="AK71" s="69">
        <f t="shared" si="27"/>
        <v>0</v>
      </c>
      <c r="AL71" s="67"/>
      <c r="AM71" s="68"/>
      <c r="AN71" s="69">
        <f t="shared" si="28"/>
        <v>0</v>
      </c>
      <c r="AO71" s="67"/>
      <c r="AP71" s="68"/>
      <c r="AQ71" s="69">
        <f t="shared" si="29"/>
        <v>0</v>
      </c>
      <c r="AR71" s="67"/>
      <c r="AS71" s="68"/>
      <c r="AT71" s="69">
        <f t="shared" si="30"/>
        <v>0</v>
      </c>
      <c r="AY71" s="148">
        <f t="shared" si="0"/>
        <v>0</v>
      </c>
      <c r="BA71" s="148">
        <f t="shared" si="16"/>
        <v>0</v>
      </c>
    </row>
    <row r="72" spans="2:53" ht="13" hidden="1">
      <c r="B72" s="44"/>
      <c r="C72" s="74">
        <f t="shared" si="31"/>
        <v>0</v>
      </c>
      <c r="D72" s="126"/>
      <c r="E72" s="67"/>
      <c r="F72" s="68"/>
      <c r="G72" s="69">
        <f t="shared" si="17"/>
        <v>0</v>
      </c>
      <c r="H72" s="67"/>
      <c r="I72" s="68"/>
      <c r="J72" s="69">
        <f t="shared" si="18"/>
        <v>0</v>
      </c>
      <c r="K72" s="67"/>
      <c r="L72" s="68"/>
      <c r="M72" s="69">
        <f t="shared" si="19"/>
        <v>0</v>
      </c>
      <c r="N72" s="67"/>
      <c r="O72" s="68"/>
      <c r="P72" s="69">
        <f t="shared" si="20"/>
        <v>0</v>
      </c>
      <c r="Q72" s="67"/>
      <c r="R72" s="68"/>
      <c r="S72" s="69">
        <f t="shared" si="21"/>
        <v>0</v>
      </c>
      <c r="T72" s="67"/>
      <c r="U72" s="68"/>
      <c r="V72" s="69">
        <f t="shared" si="22"/>
        <v>0</v>
      </c>
      <c r="W72" s="67"/>
      <c r="X72" s="68"/>
      <c r="Y72" s="69">
        <f t="shared" si="23"/>
        <v>0</v>
      </c>
      <c r="Z72" s="67"/>
      <c r="AA72" s="68"/>
      <c r="AB72" s="69">
        <f t="shared" si="24"/>
        <v>0</v>
      </c>
      <c r="AC72" s="67"/>
      <c r="AD72" s="68"/>
      <c r="AE72" s="69">
        <f t="shared" si="25"/>
        <v>0</v>
      </c>
      <c r="AF72" s="67"/>
      <c r="AG72" s="68"/>
      <c r="AH72" s="69">
        <f t="shared" si="26"/>
        <v>0</v>
      </c>
      <c r="AI72" s="67"/>
      <c r="AJ72" s="68"/>
      <c r="AK72" s="69">
        <f t="shared" si="27"/>
        <v>0</v>
      </c>
      <c r="AL72" s="67"/>
      <c r="AM72" s="68"/>
      <c r="AN72" s="69">
        <f t="shared" si="28"/>
        <v>0</v>
      </c>
      <c r="AO72" s="67"/>
      <c r="AP72" s="68"/>
      <c r="AQ72" s="69">
        <f t="shared" si="29"/>
        <v>0</v>
      </c>
      <c r="AR72" s="67"/>
      <c r="AS72" s="68"/>
      <c r="AT72" s="69">
        <f t="shared" si="30"/>
        <v>0</v>
      </c>
      <c r="AY72" s="148">
        <f t="shared" si="0"/>
        <v>0</v>
      </c>
      <c r="BA72" s="148">
        <f t="shared" si="16"/>
        <v>0</v>
      </c>
    </row>
    <row r="73" spans="2:53" ht="13" hidden="1">
      <c r="B73" s="44"/>
      <c r="C73" s="74">
        <f t="shared" si="31"/>
        <v>0</v>
      </c>
      <c r="D73" s="126"/>
      <c r="E73" s="67"/>
      <c r="F73" s="68"/>
      <c r="G73" s="69">
        <f t="shared" si="17"/>
        <v>0</v>
      </c>
      <c r="H73" s="67"/>
      <c r="I73" s="68"/>
      <c r="J73" s="69">
        <f t="shared" si="18"/>
        <v>0</v>
      </c>
      <c r="K73" s="67"/>
      <c r="L73" s="68"/>
      <c r="M73" s="69">
        <f t="shared" si="19"/>
        <v>0</v>
      </c>
      <c r="N73" s="67"/>
      <c r="O73" s="68"/>
      <c r="P73" s="69">
        <f t="shared" si="20"/>
        <v>0</v>
      </c>
      <c r="Q73" s="67"/>
      <c r="R73" s="68"/>
      <c r="S73" s="69">
        <f t="shared" si="21"/>
        <v>0</v>
      </c>
      <c r="T73" s="67"/>
      <c r="U73" s="68"/>
      <c r="V73" s="69">
        <f t="shared" si="22"/>
        <v>0</v>
      </c>
      <c r="W73" s="67"/>
      <c r="X73" s="68"/>
      <c r="Y73" s="69">
        <f t="shared" si="23"/>
        <v>0</v>
      </c>
      <c r="Z73" s="67"/>
      <c r="AA73" s="68"/>
      <c r="AB73" s="69">
        <f t="shared" si="24"/>
        <v>0</v>
      </c>
      <c r="AC73" s="67"/>
      <c r="AD73" s="68"/>
      <c r="AE73" s="69">
        <f t="shared" si="25"/>
        <v>0</v>
      </c>
      <c r="AF73" s="67"/>
      <c r="AG73" s="68"/>
      <c r="AH73" s="69">
        <f t="shared" si="26"/>
        <v>0</v>
      </c>
      <c r="AI73" s="67"/>
      <c r="AJ73" s="68"/>
      <c r="AK73" s="69">
        <f t="shared" si="27"/>
        <v>0</v>
      </c>
      <c r="AL73" s="67"/>
      <c r="AM73" s="68"/>
      <c r="AN73" s="69">
        <f t="shared" si="28"/>
        <v>0</v>
      </c>
      <c r="AO73" s="67"/>
      <c r="AP73" s="68"/>
      <c r="AQ73" s="69">
        <f t="shared" si="29"/>
        <v>0</v>
      </c>
      <c r="AR73" s="67"/>
      <c r="AS73" s="68"/>
      <c r="AT73" s="69">
        <f t="shared" si="30"/>
        <v>0</v>
      </c>
      <c r="AY73" s="148">
        <f t="shared" si="0"/>
        <v>0</v>
      </c>
      <c r="BA73" s="148">
        <f t="shared" si="16"/>
        <v>0</v>
      </c>
    </row>
    <row r="74" spans="2:53" ht="13" hidden="1">
      <c r="B74" s="44"/>
      <c r="C74" s="74">
        <f t="shared" si="31"/>
        <v>0</v>
      </c>
      <c r="D74" s="126"/>
      <c r="E74" s="67"/>
      <c r="F74" s="68"/>
      <c r="G74" s="69">
        <f t="shared" si="17"/>
        <v>0</v>
      </c>
      <c r="H74" s="67"/>
      <c r="I74" s="68"/>
      <c r="J74" s="69">
        <f t="shared" si="18"/>
        <v>0</v>
      </c>
      <c r="K74" s="67"/>
      <c r="L74" s="68"/>
      <c r="M74" s="69">
        <f t="shared" si="19"/>
        <v>0</v>
      </c>
      <c r="N74" s="67"/>
      <c r="O74" s="68"/>
      <c r="P74" s="69">
        <f t="shared" si="20"/>
        <v>0</v>
      </c>
      <c r="Q74" s="67"/>
      <c r="R74" s="68"/>
      <c r="S74" s="69">
        <f t="shared" si="21"/>
        <v>0</v>
      </c>
      <c r="T74" s="67"/>
      <c r="U74" s="68"/>
      <c r="V74" s="69">
        <f t="shared" si="22"/>
        <v>0</v>
      </c>
      <c r="W74" s="67"/>
      <c r="X74" s="68"/>
      <c r="Y74" s="69">
        <f t="shared" si="23"/>
        <v>0</v>
      </c>
      <c r="Z74" s="67"/>
      <c r="AA74" s="68"/>
      <c r="AB74" s="69">
        <f t="shared" si="24"/>
        <v>0</v>
      </c>
      <c r="AC74" s="67"/>
      <c r="AD74" s="68"/>
      <c r="AE74" s="69">
        <f t="shared" si="25"/>
        <v>0</v>
      </c>
      <c r="AF74" s="67"/>
      <c r="AG74" s="68"/>
      <c r="AH74" s="69">
        <f t="shared" si="26"/>
        <v>0</v>
      </c>
      <c r="AI74" s="67"/>
      <c r="AJ74" s="68"/>
      <c r="AK74" s="69">
        <f t="shared" si="27"/>
        <v>0</v>
      </c>
      <c r="AL74" s="67"/>
      <c r="AM74" s="68"/>
      <c r="AN74" s="69">
        <f t="shared" si="28"/>
        <v>0</v>
      </c>
      <c r="AO74" s="67"/>
      <c r="AP74" s="68"/>
      <c r="AQ74" s="69">
        <f t="shared" si="29"/>
        <v>0</v>
      </c>
      <c r="AR74" s="67"/>
      <c r="AS74" s="68"/>
      <c r="AT74" s="69">
        <f t="shared" si="30"/>
        <v>0</v>
      </c>
      <c r="AY74" s="148">
        <f t="shared" ref="AY74:AY137" si="32">IF(AND(C74&gt;0,OR(B74="",D74="")),1,0)</f>
        <v>0</v>
      </c>
      <c r="BA74" s="148">
        <f t="shared" si="16"/>
        <v>0</v>
      </c>
    </row>
    <row r="75" spans="2:53" ht="13" hidden="1">
      <c r="B75" s="44"/>
      <c r="C75" s="74">
        <f t="shared" si="31"/>
        <v>0</v>
      </c>
      <c r="D75" s="126"/>
      <c r="E75" s="67"/>
      <c r="F75" s="68"/>
      <c r="G75" s="69">
        <f t="shared" si="17"/>
        <v>0</v>
      </c>
      <c r="H75" s="67"/>
      <c r="I75" s="68"/>
      <c r="J75" s="69">
        <f t="shared" si="18"/>
        <v>0</v>
      </c>
      <c r="K75" s="67"/>
      <c r="L75" s="68"/>
      <c r="M75" s="69">
        <f t="shared" si="19"/>
        <v>0</v>
      </c>
      <c r="N75" s="67"/>
      <c r="O75" s="68"/>
      <c r="P75" s="69">
        <f t="shared" si="20"/>
        <v>0</v>
      </c>
      <c r="Q75" s="67"/>
      <c r="R75" s="68"/>
      <c r="S75" s="69">
        <f t="shared" si="21"/>
        <v>0</v>
      </c>
      <c r="T75" s="67"/>
      <c r="U75" s="68"/>
      <c r="V75" s="69">
        <f t="shared" si="22"/>
        <v>0</v>
      </c>
      <c r="W75" s="67"/>
      <c r="X75" s="68"/>
      <c r="Y75" s="69">
        <f t="shared" si="23"/>
        <v>0</v>
      </c>
      <c r="Z75" s="67"/>
      <c r="AA75" s="68"/>
      <c r="AB75" s="69">
        <f t="shared" si="24"/>
        <v>0</v>
      </c>
      <c r="AC75" s="67"/>
      <c r="AD75" s="68"/>
      <c r="AE75" s="69">
        <f t="shared" si="25"/>
        <v>0</v>
      </c>
      <c r="AF75" s="67"/>
      <c r="AG75" s="68"/>
      <c r="AH75" s="69">
        <f t="shared" si="26"/>
        <v>0</v>
      </c>
      <c r="AI75" s="67"/>
      <c r="AJ75" s="68"/>
      <c r="AK75" s="69">
        <f t="shared" si="27"/>
        <v>0</v>
      </c>
      <c r="AL75" s="67"/>
      <c r="AM75" s="68"/>
      <c r="AN75" s="69">
        <f t="shared" si="28"/>
        <v>0</v>
      </c>
      <c r="AO75" s="67"/>
      <c r="AP75" s="68"/>
      <c r="AQ75" s="69">
        <f t="shared" si="29"/>
        <v>0</v>
      </c>
      <c r="AR75" s="67"/>
      <c r="AS75" s="68"/>
      <c r="AT75" s="69">
        <f t="shared" si="30"/>
        <v>0</v>
      </c>
      <c r="AY75" s="148">
        <f t="shared" si="32"/>
        <v>0</v>
      </c>
      <c r="BA75" s="148">
        <f t="shared" si="16"/>
        <v>0</v>
      </c>
    </row>
    <row r="76" spans="2:53" ht="13" hidden="1">
      <c r="B76" s="44"/>
      <c r="C76" s="74">
        <f t="shared" si="31"/>
        <v>0</v>
      </c>
      <c r="D76" s="126"/>
      <c r="E76" s="67"/>
      <c r="F76" s="68"/>
      <c r="G76" s="69">
        <f t="shared" si="17"/>
        <v>0</v>
      </c>
      <c r="H76" s="67"/>
      <c r="I76" s="68"/>
      <c r="J76" s="69">
        <f t="shared" si="18"/>
        <v>0</v>
      </c>
      <c r="K76" s="67"/>
      <c r="L76" s="68"/>
      <c r="M76" s="69">
        <f t="shared" si="19"/>
        <v>0</v>
      </c>
      <c r="N76" s="67"/>
      <c r="O76" s="68"/>
      <c r="P76" s="69">
        <f t="shared" si="20"/>
        <v>0</v>
      </c>
      <c r="Q76" s="67"/>
      <c r="R76" s="68"/>
      <c r="S76" s="69">
        <f t="shared" si="21"/>
        <v>0</v>
      </c>
      <c r="T76" s="67"/>
      <c r="U76" s="68"/>
      <c r="V76" s="69">
        <f t="shared" si="22"/>
        <v>0</v>
      </c>
      <c r="W76" s="67"/>
      <c r="X76" s="68"/>
      <c r="Y76" s="69">
        <f t="shared" si="23"/>
        <v>0</v>
      </c>
      <c r="Z76" s="67"/>
      <c r="AA76" s="68"/>
      <c r="AB76" s="69">
        <f t="shared" si="24"/>
        <v>0</v>
      </c>
      <c r="AC76" s="67"/>
      <c r="AD76" s="68"/>
      <c r="AE76" s="69">
        <f t="shared" si="25"/>
        <v>0</v>
      </c>
      <c r="AF76" s="67"/>
      <c r="AG76" s="68"/>
      <c r="AH76" s="69">
        <f t="shared" si="26"/>
        <v>0</v>
      </c>
      <c r="AI76" s="67"/>
      <c r="AJ76" s="68"/>
      <c r="AK76" s="69">
        <f t="shared" si="27"/>
        <v>0</v>
      </c>
      <c r="AL76" s="67"/>
      <c r="AM76" s="68"/>
      <c r="AN76" s="69">
        <f t="shared" si="28"/>
        <v>0</v>
      </c>
      <c r="AO76" s="67"/>
      <c r="AP76" s="68"/>
      <c r="AQ76" s="69">
        <f t="shared" si="29"/>
        <v>0</v>
      </c>
      <c r="AR76" s="67"/>
      <c r="AS76" s="68"/>
      <c r="AT76" s="69">
        <f t="shared" si="30"/>
        <v>0</v>
      </c>
      <c r="AY76" s="148">
        <f t="shared" si="32"/>
        <v>0</v>
      </c>
      <c r="BA76" s="148">
        <f t="shared" ref="BA76:BA139" si="33">IF(OR(COUNTA(AR76:AS76)=1,COUNTA(AO76:AP76)=1,COUNTA(AL76:AM76)=1,COUNTA(AI76:AJ76)=1,COUNTA(AF76:AG76)=1,COUNTA(AC76:AD76)=1,COUNTA(Z76:AA76)=1,COUNTA(W76:X76)=1,COUNTA(T76:U76)=1,COUNTA(Q76:R76)=1,COUNTA(N76:O76)=1,COUNTA(K76:L76)=1,COUNTA(H76:I76)=1,COUNTA(E76:F76)=1),1,0)</f>
        <v>0</v>
      </c>
    </row>
    <row r="77" spans="2:53" ht="13" hidden="1">
      <c r="B77" s="44"/>
      <c r="C77" s="74">
        <f t="shared" si="31"/>
        <v>0</v>
      </c>
      <c r="D77" s="126"/>
      <c r="E77" s="67"/>
      <c r="F77" s="68"/>
      <c r="G77" s="69">
        <f t="shared" si="17"/>
        <v>0</v>
      </c>
      <c r="H77" s="67"/>
      <c r="I77" s="68"/>
      <c r="J77" s="69">
        <f t="shared" si="18"/>
        <v>0</v>
      </c>
      <c r="K77" s="67"/>
      <c r="L77" s="68"/>
      <c r="M77" s="69">
        <f t="shared" si="19"/>
        <v>0</v>
      </c>
      <c r="N77" s="67"/>
      <c r="O77" s="68"/>
      <c r="P77" s="69">
        <f t="shared" si="20"/>
        <v>0</v>
      </c>
      <c r="Q77" s="67"/>
      <c r="R77" s="68"/>
      <c r="S77" s="69">
        <f t="shared" si="21"/>
        <v>0</v>
      </c>
      <c r="T77" s="67"/>
      <c r="U77" s="68"/>
      <c r="V77" s="69">
        <f t="shared" si="22"/>
        <v>0</v>
      </c>
      <c r="W77" s="67"/>
      <c r="X77" s="68"/>
      <c r="Y77" s="69">
        <f t="shared" si="23"/>
        <v>0</v>
      </c>
      <c r="Z77" s="67"/>
      <c r="AA77" s="68"/>
      <c r="AB77" s="69">
        <f t="shared" si="24"/>
        <v>0</v>
      </c>
      <c r="AC77" s="67"/>
      <c r="AD77" s="68"/>
      <c r="AE77" s="69">
        <f t="shared" si="25"/>
        <v>0</v>
      </c>
      <c r="AF77" s="67"/>
      <c r="AG77" s="68"/>
      <c r="AH77" s="69">
        <f t="shared" si="26"/>
        <v>0</v>
      </c>
      <c r="AI77" s="67"/>
      <c r="AJ77" s="68"/>
      <c r="AK77" s="69">
        <f t="shared" si="27"/>
        <v>0</v>
      </c>
      <c r="AL77" s="67"/>
      <c r="AM77" s="68"/>
      <c r="AN77" s="69">
        <f t="shared" si="28"/>
        <v>0</v>
      </c>
      <c r="AO77" s="67"/>
      <c r="AP77" s="68"/>
      <c r="AQ77" s="69">
        <f t="shared" si="29"/>
        <v>0</v>
      </c>
      <c r="AR77" s="67"/>
      <c r="AS77" s="68"/>
      <c r="AT77" s="69">
        <f t="shared" si="30"/>
        <v>0</v>
      </c>
      <c r="AY77" s="148">
        <f t="shared" si="32"/>
        <v>0</v>
      </c>
      <c r="BA77" s="148">
        <f t="shared" si="33"/>
        <v>0</v>
      </c>
    </row>
    <row r="78" spans="2:53" ht="13" hidden="1">
      <c r="B78" s="44"/>
      <c r="C78" s="74">
        <f t="shared" si="31"/>
        <v>0</v>
      </c>
      <c r="D78" s="126"/>
      <c r="E78" s="67"/>
      <c r="F78" s="68"/>
      <c r="G78" s="69">
        <f t="shared" si="17"/>
        <v>0</v>
      </c>
      <c r="H78" s="67"/>
      <c r="I78" s="68"/>
      <c r="J78" s="69">
        <f t="shared" si="18"/>
        <v>0</v>
      </c>
      <c r="K78" s="67"/>
      <c r="L78" s="68"/>
      <c r="M78" s="69">
        <f t="shared" si="19"/>
        <v>0</v>
      </c>
      <c r="N78" s="67"/>
      <c r="O78" s="68"/>
      <c r="P78" s="69">
        <f t="shared" si="20"/>
        <v>0</v>
      </c>
      <c r="Q78" s="67"/>
      <c r="R78" s="68"/>
      <c r="S78" s="69">
        <f t="shared" si="21"/>
        <v>0</v>
      </c>
      <c r="T78" s="67"/>
      <c r="U78" s="68"/>
      <c r="V78" s="69">
        <f t="shared" si="22"/>
        <v>0</v>
      </c>
      <c r="W78" s="67"/>
      <c r="X78" s="68"/>
      <c r="Y78" s="69">
        <f t="shared" si="23"/>
        <v>0</v>
      </c>
      <c r="Z78" s="67"/>
      <c r="AA78" s="68"/>
      <c r="AB78" s="69">
        <f t="shared" si="24"/>
        <v>0</v>
      </c>
      <c r="AC78" s="67"/>
      <c r="AD78" s="68"/>
      <c r="AE78" s="69">
        <f t="shared" si="25"/>
        <v>0</v>
      </c>
      <c r="AF78" s="67"/>
      <c r="AG78" s="68"/>
      <c r="AH78" s="69">
        <f t="shared" si="26"/>
        <v>0</v>
      </c>
      <c r="AI78" s="67"/>
      <c r="AJ78" s="68"/>
      <c r="AK78" s="69">
        <f t="shared" si="27"/>
        <v>0</v>
      </c>
      <c r="AL78" s="67"/>
      <c r="AM78" s="68"/>
      <c r="AN78" s="69">
        <f t="shared" si="28"/>
        <v>0</v>
      </c>
      <c r="AO78" s="67"/>
      <c r="AP78" s="68"/>
      <c r="AQ78" s="69">
        <f t="shared" si="29"/>
        <v>0</v>
      </c>
      <c r="AR78" s="67"/>
      <c r="AS78" s="68"/>
      <c r="AT78" s="69">
        <f t="shared" si="30"/>
        <v>0</v>
      </c>
      <c r="AY78" s="148">
        <f t="shared" si="32"/>
        <v>0</v>
      </c>
      <c r="BA78" s="148">
        <f t="shared" si="33"/>
        <v>0</v>
      </c>
    </row>
    <row r="79" spans="2:53" ht="13" hidden="1">
      <c r="B79" s="44"/>
      <c r="C79" s="74">
        <f t="shared" si="31"/>
        <v>0</v>
      </c>
      <c r="D79" s="126"/>
      <c r="E79" s="67"/>
      <c r="F79" s="68"/>
      <c r="G79" s="69">
        <f t="shared" si="17"/>
        <v>0</v>
      </c>
      <c r="H79" s="67"/>
      <c r="I79" s="68"/>
      <c r="J79" s="69">
        <f t="shared" si="18"/>
        <v>0</v>
      </c>
      <c r="K79" s="67"/>
      <c r="L79" s="68"/>
      <c r="M79" s="69">
        <f t="shared" si="19"/>
        <v>0</v>
      </c>
      <c r="N79" s="67"/>
      <c r="O79" s="68"/>
      <c r="P79" s="69">
        <f t="shared" si="20"/>
        <v>0</v>
      </c>
      <c r="Q79" s="67"/>
      <c r="R79" s="68"/>
      <c r="S79" s="69">
        <f t="shared" si="21"/>
        <v>0</v>
      </c>
      <c r="T79" s="67"/>
      <c r="U79" s="68"/>
      <c r="V79" s="69">
        <f t="shared" si="22"/>
        <v>0</v>
      </c>
      <c r="W79" s="67"/>
      <c r="X79" s="68"/>
      <c r="Y79" s="69">
        <f t="shared" si="23"/>
        <v>0</v>
      </c>
      <c r="Z79" s="67"/>
      <c r="AA79" s="68"/>
      <c r="AB79" s="69">
        <f t="shared" si="24"/>
        <v>0</v>
      </c>
      <c r="AC79" s="67"/>
      <c r="AD79" s="68"/>
      <c r="AE79" s="69">
        <f t="shared" si="25"/>
        <v>0</v>
      </c>
      <c r="AF79" s="67"/>
      <c r="AG79" s="68"/>
      <c r="AH79" s="69">
        <f t="shared" si="26"/>
        <v>0</v>
      </c>
      <c r="AI79" s="67"/>
      <c r="AJ79" s="68"/>
      <c r="AK79" s="69">
        <f t="shared" si="27"/>
        <v>0</v>
      </c>
      <c r="AL79" s="67"/>
      <c r="AM79" s="68"/>
      <c r="AN79" s="69">
        <f t="shared" si="28"/>
        <v>0</v>
      </c>
      <c r="AO79" s="67"/>
      <c r="AP79" s="68"/>
      <c r="AQ79" s="69">
        <f t="shared" si="29"/>
        <v>0</v>
      </c>
      <c r="AR79" s="67"/>
      <c r="AS79" s="68"/>
      <c r="AT79" s="69">
        <f t="shared" si="30"/>
        <v>0</v>
      </c>
      <c r="AY79" s="148">
        <f t="shared" si="32"/>
        <v>0</v>
      </c>
      <c r="BA79" s="148">
        <f t="shared" si="33"/>
        <v>0</v>
      </c>
    </row>
    <row r="80" spans="2:53" ht="13" hidden="1">
      <c r="B80" s="44"/>
      <c r="C80" s="74">
        <f t="shared" si="31"/>
        <v>0</v>
      </c>
      <c r="D80" s="126"/>
      <c r="E80" s="67"/>
      <c r="F80" s="68"/>
      <c r="G80" s="69">
        <f t="shared" si="17"/>
        <v>0</v>
      </c>
      <c r="H80" s="67"/>
      <c r="I80" s="68"/>
      <c r="J80" s="69">
        <f t="shared" si="18"/>
        <v>0</v>
      </c>
      <c r="K80" s="67"/>
      <c r="L80" s="68"/>
      <c r="M80" s="69">
        <f t="shared" si="19"/>
        <v>0</v>
      </c>
      <c r="N80" s="67"/>
      <c r="O80" s="68"/>
      <c r="P80" s="69">
        <f t="shared" si="20"/>
        <v>0</v>
      </c>
      <c r="Q80" s="67"/>
      <c r="R80" s="68"/>
      <c r="S80" s="69">
        <f t="shared" si="21"/>
        <v>0</v>
      </c>
      <c r="T80" s="67"/>
      <c r="U80" s="68"/>
      <c r="V80" s="69">
        <f t="shared" si="22"/>
        <v>0</v>
      </c>
      <c r="W80" s="67"/>
      <c r="X80" s="68"/>
      <c r="Y80" s="69">
        <f t="shared" si="23"/>
        <v>0</v>
      </c>
      <c r="Z80" s="67"/>
      <c r="AA80" s="68"/>
      <c r="AB80" s="69">
        <f t="shared" si="24"/>
        <v>0</v>
      </c>
      <c r="AC80" s="67"/>
      <c r="AD80" s="68"/>
      <c r="AE80" s="69">
        <f t="shared" si="25"/>
        <v>0</v>
      </c>
      <c r="AF80" s="67"/>
      <c r="AG80" s="68"/>
      <c r="AH80" s="69">
        <f t="shared" si="26"/>
        <v>0</v>
      </c>
      <c r="AI80" s="67"/>
      <c r="AJ80" s="68"/>
      <c r="AK80" s="69">
        <f t="shared" si="27"/>
        <v>0</v>
      </c>
      <c r="AL80" s="67"/>
      <c r="AM80" s="68"/>
      <c r="AN80" s="69">
        <f t="shared" si="28"/>
        <v>0</v>
      </c>
      <c r="AO80" s="67"/>
      <c r="AP80" s="68"/>
      <c r="AQ80" s="69">
        <f t="shared" si="29"/>
        <v>0</v>
      </c>
      <c r="AR80" s="67"/>
      <c r="AS80" s="68"/>
      <c r="AT80" s="69">
        <f t="shared" si="30"/>
        <v>0</v>
      </c>
      <c r="AY80" s="148">
        <f t="shared" si="32"/>
        <v>0</v>
      </c>
      <c r="BA80" s="148">
        <f t="shared" si="33"/>
        <v>0</v>
      </c>
    </row>
    <row r="81" spans="2:53" ht="13" hidden="1">
      <c r="B81" s="44"/>
      <c r="C81" s="74">
        <f t="shared" si="31"/>
        <v>0</v>
      </c>
      <c r="D81" s="126"/>
      <c r="E81" s="67"/>
      <c r="F81" s="68"/>
      <c r="G81" s="69">
        <f t="shared" si="17"/>
        <v>0</v>
      </c>
      <c r="H81" s="67"/>
      <c r="I81" s="68"/>
      <c r="J81" s="69">
        <f t="shared" si="18"/>
        <v>0</v>
      </c>
      <c r="K81" s="67"/>
      <c r="L81" s="68"/>
      <c r="M81" s="69">
        <f t="shared" si="19"/>
        <v>0</v>
      </c>
      <c r="N81" s="67"/>
      <c r="O81" s="68"/>
      <c r="P81" s="69">
        <f t="shared" si="20"/>
        <v>0</v>
      </c>
      <c r="Q81" s="67"/>
      <c r="R81" s="68"/>
      <c r="S81" s="69">
        <f t="shared" si="21"/>
        <v>0</v>
      </c>
      <c r="T81" s="67"/>
      <c r="U81" s="68"/>
      <c r="V81" s="69">
        <f t="shared" si="22"/>
        <v>0</v>
      </c>
      <c r="W81" s="67"/>
      <c r="X81" s="68"/>
      <c r="Y81" s="69">
        <f t="shared" si="23"/>
        <v>0</v>
      </c>
      <c r="Z81" s="67"/>
      <c r="AA81" s="68"/>
      <c r="AB81" s="69">
        <f t="shared" si="24"/>
        <v>0</v>
      </c>
      <c r="AC81" s="67"/>
      <c r="AD81" s="68"/>
      <c r="AE81" s="69">
        <f t="shared" si="25"/>
        <v>0</v>
      </c>
      <c r="AF81" s="67"/>
      <c r="AG81" s="68"/>
      <c r="AH81" s="69">
        <f t="shared" si="26"/>
        <v>0</v>
      </c>
      <c r="AI81" s="67"/>
      <c r="AJ81" s="68"/>
      <c r="AK81" s="69">
        <f t="shared" si="27"/>
        <v>0</v>
      </c>
      <c r="AL81" s="67"/>
      <c r="AM81" s="68"/>
      <c r="AN81" s="69">
        <f t="shared" si="28"/>
        <v>0</v>
      </c>
      <c r="AO81" s="67"/>
      <c r="AP81" s="68"/>
      <c r="AQ81" s="69">
        <f t="shared" si="29"/>
        <v>0</v>
      </c>
      <c r="AR81" s="67"/>
      <c r="AS81" s="68"/>
      <c r="AT81" s="69">
        <f t="shared" si="30"/>
        <v>0</v>
      </c>
      <c r="AY81" s="148">
        <f t="shared" si="32"/>
        <v>0</v>
      </c>
      <c r="BA81" s="148">
        <f t="shared" si="33"/>
        <v>0</v>
      </c>
    </row>
    <row r="82" spans="2:53" ht="13" hidden="1">
      <c r="B82" s="44"/>
      <c r="C82" s="74">
        <f t="shared" si="31"/>
        <v>0</v>
      </c>
      <c r="D82" s="126"/>
      <c r="E82" s="67"/>
      <c r="F82" s="68"/>
      <c r="G82" s="69">
        <f t="shared" si="17"/>
        <v>0</v>
      </c>
      <c r="H82" s="67"/>
      <c r="I82" s="68"/>
      <c r="J82" s="69">
        <f t="shared" si="18"/>
        <v>0</v>
      </c>
      <c r="K82" s="67"/>
      <c r="L82" s="68"/>
      <c r="M82" s="69">
        <f t="shared" si="19"/>
        <v>0</v>
      </c>
      <c r="N82" s="67"/>
      <c r="O82" s="68"/>
      <c r="P82" s="69">
        <f t="shared" si="20"/>
        <v>0</v>
      </c>
      <c r="Q82" s="67"/>
      <c r="R82" s="68"/>
      <c r="S82" s="69">
        <f t="shared" si="21"/>
        <v>0</v>
      </c>
      <c r="T82" s="67"/>
      <c r="U82" s="68"/>
      <c r="V82" s="69">
        <f t="shared" si="22"/>
        <v>0</v>
      </c>
      <c r="W82" s="67"/>
      <c r="X82" s="68"/>
      <c r="Y82" s="69">
        <f t="shared" si="23"/>
        <v>0</v>
      </c>
      <c r="Z82" s="67"/>
      <c r="AA82" s="68"/>
      <c r="AB82" s="69">
        <f t="shared" si="24"/>
        <v>0</v>
      </c>
      <c r="AC82" s="67"/>
      <c r="AD82" s="68"/>
      <c r="AE82" s="69">
        <f t="shared" si="25"/>
        <v>0</v>
      </c>
      <c r="AF82" s="67"/>
      <c r="AG82" s="68"/>
      <c r="AH82" s="69">
        <f t="shared" si="26"/>
        <v>0</v>
      </c>
      <c r="AI82" s="67"/>
      <c r="AJ82" s="68"/>
      <c r="AK82" s="69">
        <f t="shared" si="27"/>
        <v>0</v>
      </c>
      <c r="AL82" s="67"/>
      <c r="AM82" s="68"/>
      <c r="AN82" s="69">
        <f t="shared" si="28"/>
        <v>0</v>
      </c>
      <c r="AO82" s="67"/>
      <c r="AP82" s="68"/>
      <c r="AQ82" s="69">
        <f t="shared" si="29"/>
        <v>0</v>
      </c>
      <c r="AR82" s="67"/>
      <c r="AS82" s="68"/>
      <c r="AT82" s="69">
        <f t="shared" si="30"/>
        <v>0</v>
      </c>
      <c r="AY82" s="148">
        <f t="shared" si="32"/>
        <v>0</v>
      </c>
      <c r="BA82" s="148">
        <f t="shared" si="33"/>
        <v>0</v>
      </c>
    </row>
    <row r="83" spans="2:53" ht="13" hidden="1">
      <c r="B83" s="44"/>
      <c r="C83" s="74">
        <f t="shared" si="31"/>
        <v>0</v>
      </c>
      <c r="D83" s="126"/>
      <c r="E83" s="67"/>
      <c r="F83" s="68"/>
      <c r="G83" s="69">
        <f t="shared" si="17"/>
        <v>0</v>
      </c>
      <c r="H83" s="67"/>
      <c r="I83" s="68"/>
      <c r="J83" s="69">
        <f t="shared" si="18"/>
        <v>0</v>
      </c>
      <c r="K83" s="67"/>
      <c r="L83" s="68"/>
      <c r="M83" s="69">
        <f t="shared" si="19"/>
        <v>0</v>
      </c>
      <c r="N83" s="67"/>
      <c r="O83" s="68"/>
      <c r="P83" s="69">
        <f t="shared" si="20"/>
        <v>0</v>
      </c>
      <c r="Q83" s="67"/>
      <c r="R83" s="68"/>
      <c r="S83" s="69">
        <f t="shared" si="21"/>
        <v>0</v>
      </c>
      <c r="T83" s="67"/>
      <c r="U83" s="68"/>
      <c r="V83" s="69">
        <f t="shared" si="22"/>
        <v>0</v>
      </c>
      <c r="W83" s="67"/>
      <c r="X83" s="68"/>
      <c r="Y83" s="69">
        <f t="shared" si="23"/>
        <v>0</v>
      </c>
      <c r="Z83" s="67"/>
      <c r="AA83" s="68"/>
      <c r="AB83" s="69">
        <f t="shared" si="24"/>
        <v>0</v>
      </c>
      <c r="AC83" s="67"/>
      <c r="AD83" s="68"/>
      <c r="AE83" s="69">
        <f t="shared" si="25"/>
        <v>0</v>
      </c>
      <c r="AF83" s="67"/>
      <c r="AG83" s="68"/>
      <c r="AH83" s="69">
        <f t="shared" si="26"/>
        <v>0</v>
      </c>
      <c r="AI83" s="67"/>
      <c r="AJ83" s="68"/>
      <c r="AK83" s="69">
        <f t="shared" si="27"/>
        <v>0</v>
      </c>
      <c r="AL83" s="67"/>
      <c r="AM83" s="68"/>
      <c r="AN83" s="69">
        <f t="shared" si="28"/>
        <v>0</v>
      </c>
      <c r="AO83" s="67"/>
      <c r="AP83" s="68"/>
      <c r="AQ83" s="69">
        <f t="shared" si="29"/>
        <v>0</v>
      </c>
      <c r="AR83" s="67"/>
      <c r="AS83" s="68"/>
      <c r="AT83" s="69">
        <f t="shared" si="30"/>
        <v>0</v>
      </c>
      <c r="AY83" s="148">
        <f t="shared" si="32"/>
        <v>0</v>
      </c>
      <c r="BA83" s="148">
        <f t="shared" si="33"/>
        <v>0</v>
      </c>
    </row>
    <row r="84" spans="2:53" ht="13" hidden="1">
      <c r="B84" s="44"/>
      <c r="C84" s="74">
        <f t="shared" si="31"/>
        <v>0</v>
      </c>
      <c r="D84" s="126"/>
      <c r="E84" s="67"/>
      <c r="F84" s="68"/>
      <c r="G84" s="69">
        <f t="shared" si="17"/>
        <v>0</v>
      </c>
      <c r="H84" s="67"/>
      <c r="I84" s="68"/>
      <c r="J84" s="69">
        <f t="shared" si="18"/>
        <v>0</v>
      </c>
      <c r="K84" s="67"/>
      <c r="L84" s="68"/>
      <c r="M84" s="69">
        <f t="shared" si="19"/>
        <v>0</v>
      </c>
      <c r="N84" s="67"/>
      <c r="O84" s="68"/>
      <c r="P84" s="69">
        <f t="shared" si="20"/>
        <v>0</v>
      </c>
      <c r="Q84" s="67"/>
      <c r="R84" s="68"/>
      <c r="S84" s="69">
        <f t="shared" si="21"/>
        <v>0</v>
      </c>
      <c r="T84" s="67"/>
      <c r="U84" s="68"/>
      <c r="V84" s="69">
        <f t="shared" si="22"/>
        <v>0</v>
      </c>
      <c r="W84" s="67"/>
      <c r="X84" s="68"/>
      <c r="Y84" s="69">
        <f t="shared" si="23"/>
        <v>0</v>
      </c>
      <c r="Z84" s="67"/>
      <c r="AA84" s="68"/>
      <c r="AB84" s="69">
        <f t="shared" si="24"/>
        <v>0</v>
      </c>
      <c r="AC84" s="67"/>
      <c r="AD84" s="68"/>
      <c r="AE84" s="69">
        <f t="shared" si="25"/>
        <v>0</v>
      </c>
      <c r="AF84" s="67"/>
      <c r="AG84" s="68"/>
      <c r="AH84" s="69">
        <f t="shared" si="26"/>
        <v>0</v>
      </c>
      <c r="AI84" s="67"/>
      <c r="AJ84" s="68"/>
      <c r="AK84" s="69">
        <f t="shared" si="27"/>
        <v>0</v>
      </c>
      <c r="AL84" s="67"/>
      <c r="AM84" s="68"/>
      <c r="AN84" s="69">
        <f t="shared" si="28"/>
        <v>0</v>
      </c>
      <c r="AO84" s="67"/>
      <c r="AP84" s="68"/>
      <c r="AQ84" s="69">
        <f t="shared" si="29"/>
        <v>0</v>
      </c>
      <c r="AR84" s="67"/>
      <c r="AS84" s="68"/>
      <c r="AT84" s="69">
        <f t="shared" si="30"/>
        <v>0</v>
      </c>
      <c r="AY84" s="148">
        <f t="shared" si="32"/>
        <v>0</v>
      </c>
      <c r="BA84" s="148">
        <f t="shared" si="33"/>
        <v>0</v>
      </c>
    </row>
    <row r="85" spans="2:53" ht="13" hidden="1">
      <c r="B85" s="44"/>
      <c r="C85" s="74">
        <f t="shared" si="31"/>
        <v>0</v>
      </c>
      <c r="D85" s="126"/>
      <c r="E85" s="67"/>
      <c r="F85" s="68"/>
      <c r="G85" s="69">
        <f t="shared" si="17"/>
        <v>0</v>
      </c>
      <c r="H85" s="67"/>
      <c r="I85" s="68"/>
      <c r="J85" s="69">
        <f t="shared" si="18"/>
        <v>0</v>
      </c>
      <c r="K85" s="67"/>
      <c r="L85" s="68"/>
      <c r="M85" s="69">
        <f t="shared" si="19"/>
        <v>0</v>
      </c>
      <c r="N85" s="67"/>
      <c r="O85" s="68"/>
      <c r="P85" s="69">
        <f t="shared" si="20"/>
        <v>0</v>
      </c>
      <c r="Q85" s="67"/>
      <c r="R85" s="68"/>
      <c r="S85" s="69">
        <f t="shared" si="21"/>
        <v>0</v>
      </c>
      <c r="T85" s="67"/>
      <c r="U85" s="68"/>
      <c r="V85" s="69">
        <f t="shared" si="22"/>
        <v>0</v>
      </c>
      <c r="W85" s="67"/>
      <c r="X85" s="68"/>
      <c r="Y85" s="69">
        <f t="shared" si="23"/>
        <v>0</v>
      </c>
      <c r="Z85" s="67"/>
      <c r="AA85" s="68"/>
      <c r="AB85" s="69">
        <f t="shared" si="24"/>
        <v>0</v>
      </c>
      <c r="AC85" s="67"/>
      <c r="AD85" s="68"/>
      <c r="AE85" s="69">
        <f t="shared" si="25"/>
        <v>0</v>
      </c>
      <c r="AF85" s="67"/>
      <c r="AG85" s="68"/>
      <c r="AH85" s="69">
        <f t="shared" si="26"/>
        <v>0</v>
      </c>
      <c r="AI85" s="67"/>
      <c r="AJ85" s="68"/>
      <c r="AK85" s="69">
        <f t="shared" si="27"/>
        <v>0</v>
      </c>
      <c r="AL85" s="67"/>
      <c r="AM85" s="68"/>
      <c r="AN85" s="69">
        <f t="shared" si="28"/>
        <v>0</v>
      </c>
      <c r="AO85" s="67"/>
      <c r="AP85" s="68"/>
      <c r="AQ85" s="69">
        <f t="shared" si="29"/>
        <v>0</v>
      </c>
      <c r="AR85" s="67"/>
      <c r="AS85" s="68"/>
      <c r="AT85" s="69">
        <f t="shared" si="30"/>
        <v>0</v>
      </c>
      <c r="AY85" s="148">
        <f t="shared" si="32"/>
        <v>0</v>
      </c>
      <c r="BA85" s="148">
        <f t="shared" si="33"/>
        <v>0</v>
      </c>
    </row>
    <row r="86" spans="2:53" ht="13" hidden="1">
      <c r="B86" s="44"/>
      <c r="C86" s="74">
        <f t="shared" si="31"/>
        <v>0</v>
      </c>
      <c r="D86" s="126"/>
      <c r="E86" s="67"/>
      <c r="F86" s="68"/>
      <c r="G86" s="69">
        <f t="shared" si="17"/>
        <v>0</v>
      </c>
      <c r="H86" s="67"/>
      <c r="I86" s="68"/>
      <c r="J86" s="69">
        <f t="shared" si="18"/>
        <v>0</v>
      </c>
      <c r="K86" s="67"/>
      <c r="L86" s="68"/>
      <c r="M86" s="69">
        <f t="shared" si="19"/>
        <v>0</v>
      </c>
      <c r="N86" s="67"/>
      <c r="O86" s="68"/>
      <c r="P86" s="69">
        <f t="shared" si="20"/>
        <v>0</v>
      </c>
      <c r="Q86" s="67"/>
      <c r="R86" s="68"/>
      <c r="S86" s="69">
        <f t="shared" si="21"/>
        <v>0</v>
      </c>
      <c r="T86" s="67"/>
      <c r="U86" s="68"/>
      <c r="V86" s="69">
        <f t="shared" si="22"/>
        <v>0</v>
      </c>
      <c r="W86" s="67"/>
      <c r="X86" s="68"/>
      <c r="Y86" s="69">
        <f t="shared" si="23"/>
        <v>0</v>
      </c>
      <c r="Z86" s="67"/>
      <c r="AA86" s="68"/>
      <c r="AB86" s="69">
        <f t="shared" si="24"/>
        <v>0</v>
      </c>
      <c r="AC86" s="67"/>
      <c r="AD86" s="68"/>
      <c r="AE86" s="69">
        <f t="shared" si="25"/>
        <v>0</v>
      </c>
      <c r="AF86" s="67"/>
      <c r="AG86" s="68"/>
      <c r="AH86" s="69">
        <f t="shared" si="26"/>
        <v>0</v>
      </c>
      <c r="AI86" s="67"/>
      <c r="AJ86" s="68"/>
      <c r="AK86" s="69">
        <f t="shared" si="27"/>
        <v>0</v>
      </c>
      <c r="AL86" s="67"/>
      <c r="AM86" s="68"/>
      <c r="AN86" s="69">
        <f t="shared" si="28"/>
        <v>0</v>
      </c>
      <c r="AO86" s="67"/>
      <c r="AP86" s="68"/>
      <c r="AQ86" s="69">
        <f t="shared" si="29"/>
        <v>0</v>
      </c>
      <c r="AR86" s="67"/>
      <c r="AS86" s="68"/>
      <c r="AT86" s="69">
        <f t="shared" si="30"/>
        <v>0</v>
      </c>
      <c r="AY86" s="148">
        <f t="shared" si="32"/>
        <v>0</v>
      </c>
      <c r="BA86" s="148">
        <f t="shared" si="33"/>
        <v>0</v>
      </c>
    </row>
    <row r="87" spans="2:53" ht="13" hidden="1">
      <c r="B87" s="44"/>
      <c r="C87" s="74">
        <f t="shared" si="31"/>
        <v>0</v>
      </c>
      <c r="D87" s="126"/>
      <c r="E87" s="67"/>
      <c r="F87" s="68"/>
      <c r="G87" s="69">
        <f t="shared" si="17"/>
        <v>0</v>
      </c>
      <c r="H87" s="67"/>
      <c r="I87" s="68"/>
      <c r="J87" s="69">
        <f t="shared" si="18"/>
        <v>0</v>
      </c>
      <c r="K87" s="67"/>
      <c r="L87" s="68"/>
      <c r="M87" s="69">
        <f t="shared" si="19"/>
        <v>0</v>
      </c>
      <c r="N87" s="67"/>
      <c r="O87" s="68"/>
      <c r="P87" s="69">
        <f t="shared" si="20"/>
        <v>0</v>
      </c>
      <c r="Q87" s="67"/>
      <c r="R87" s="68"/>
      <c r="S87" s="69">
        <f t="shared" si="21"/>
        <v>0</v>
      </c>
      <c r="T87" s="67"/>
      <c r="U87" s="68"/>
      <c r="V87" s="69">
        <f t="shared" si="22"/>
        <v>0</v>
      </c>
      <c r="W87" s="67"/>
      <c r="X87" s="68"/>
      <c r="Y87" s="69">
        <f t="shared" si="23"/>
        <v>0</v>
      </c>
      <c r="Z87" s="67"/>
      <c r="AA87" s="68"/>
      <c r="AB87" s="69">
        <f t="shared" si="24"/>
        <v>0</v>
      </c>
      <c r="AC87" s="67"/>
      <c r="AD87" s="68"/>
      <c r="AE87" s="69">
        <f t="shared" si="25"/>
        <v>0</v>
      </c>
      <c r="AF87" s="67"/>
      <c r="AG87" s="68"/>
      <c r="AH87" s="69">
        <f t="shared" si="26"/>
        <v>0</v>
      </c>
      <c r="AI87" s="67"/>
      <c r="AJ87" s="68"/>
      <c r="AK87" s="69">
        <f t="shared" si="27"/>
        <v>0</v>
      </c>
      <c r="AL87" s="67"/>
      <c r="AM87" s="68"/>
      <c r="AN87" s="69">
        <f t="shared" si="28"/>
        <v>0</v>
      </c>
      <c r="AO87" s="67"/>
      <c r="AP87" s="68"/>
      <c r="AQ87" s="69">
        <f t="shared" si="29"/>
        <v>0</v>
      </c>
      <c r="AR87" s="67"/>
      <c r="AS87" s="68"/>
      <c r="AT87" s="69">
        <f t="shared" si="30"/>
        <v>0</v>
      </c>
      <c r="AY87" s="148">
        <f t="shared" si="32"/>
        <v>0</v>
      </c>
      <c r="BA87" s="148">
        <f t="shared" si="33"/>
        <v>0</v>
      </c>
    </row>
    <row r="88" spans="2:53" ht="13" hidden="1">
      <c r="B88" s="44"/>
      <c r="C88" s="74">
        <f t="shared" si="31"/>
        <v>0</v>
      </c>
      <c r="D88" s="126"/>
      <c r="E88" s="67"/>
      <c r="F88" s="68"/>
      <c r="G88" s="69">
        <f t="shared" si="17"/>
        <v>0</v>
      </c>
      <c r="H88" s="67"/>
      <c r="I88" s="68"/>
      <c r="J88" s="69">
        <f t="shared" si="18"/>
        <v>0</v>
      </c>
      <c r="K88" s="67"/>
      <c r="L88" s="68"/>
      <c r="M88" s="69">
        <f t="shared" si="19"/>
        <v>0</v>
      </c>
      <c r="N88" s="67"/>
      <c r="O88" s="68"/>
      <c r="P88" s="69">
        <f t="shared" si="20"/>
        <v>0</v>
      </c>
      <c r="Q88" s="67"/>
      <c r="R88" s="68"/>
      <c r="S88" s="69">
        <f t="shared" si="21"/>
        <v>0</v>
      </c>
      <c r="T88" s="67"/>
      <c r="U88" s="68"/>
      <c r="V88" s="69">
        <f t="shared" si="22"/>
        <v>0</v>
      </c>
      <c r="W88" s="67"/>
      <c r="X88" s="68"/>
      <c r="Y88" s="69">
        <f t="shared" si="23"/>
        <v>0</v>
      </c>
      <c r="Z88" s="67"/>
      <c r="AA88" s="68"/>
      <c r="AB88" s="69">
        <f t="shared" si="24"/>
        <v>0</v>
      </c>
      <c r="AC88" s="67"/>
      <c r="AD88" s="68"/>
      <c r="AE88" s="69">
        <f t="shared" si="25"/>
        <v>0</v>
      </c>
      <c r="AF88" s="67"/>
      <c r="AG88" s="68"/>
      <c r="AH88" s="69">
        <f t="shared" si="26"/>
        <v>0</v>
      </c>
      <c r="AI88" s="67"/>
      <c r="AJ88" s="68"/>
      <c r="AK88" s="69">
        <f t="shared" si="27"/>
        <v>0</v>
      </c>
      <c r="AL88" s="67"/>
      <c r="AM88" s="68"/>
      <c r="AN88" s="69">
        <f t="shared" si="28"/>
        <v>0</v>
      </c>
      <c r="AO88" s="67"/>
      <c r="AP88" s="68"/>
      <c r="AQ88" s="69">
        <f t="shared" si="29"/>
        <v>0</v>
      </c>
      <c r="AR88" s="67"/>
      <c r="AS88" s="68"/>
      <c r="AT88" s="69">
        <f t="shared" si="30"/>
        <v>0</v>
      </c>
      <c r="AY88" s="148">
        <f t="shared" si="32"/>
        <v>0</v>
      </c>
      <c r="BA88" s="148">
        <f t="shared" si="33"/>
        <v>0</v>
      </c>
    </row>
    <row r="89" spans="2:53" ht="13" hidden="1">
      <c r="B89" s="44"/>
      <c r="C89" s="74">
        <f t="shared" si="31"/>
        <v>0</v>
      </c>
      <c r="D89" s="126"/>
      <c r="E89" s="67"/>
      <c r="F89" s="68"/>
      <c r="G89" s="69">
        <f t="shared" si="17"/>
        <v>0</v>
      </c>
      <c r="H89" s="67"/>
      <c r="I89" s="68"/>
      <c r="J89" s="69">
        <f t="shared" si="18"/>
        <v>0</v>
      </c>
      <c r="K89" s="67"/>
      <c r="L89" s="68"/>
      <c r="M89" s="69">
        <f t="shared" si="19"/>
        <v>0</v>
      </c>
      <c r="N89" s="67"/>
      <c r="O89" s="68"/>
      <c r="P89" s="69">
        <f t="shared" si="20"/>
        <v>0</v>
      </c>
      <c r="Q89" s="67"/>
      <c r="R89" s="68"/>
      <c r="S89" s="69">
        <f t="shared" si="21"/>
        <v>0</v>
      </c>
      <c r="T89" s="67"/>
      <c r="U89" s="68"/>
      <c r="V89" s="69">
        <f t="shared" si="22"/>
        <v>0</v>
      </c>
      <c r="W89" s="67"/>
      <c r="X89" s="68"/>
      <c r="Y89" s="69">
        <f t="shared" si="23"/>
        <v>0</v>
      </c>
      <c r="Z89" s="67"/>
      <c r="AA89" s="68"/>
      <c r="AB89" s="69">
        <f t="shared" si="24"/>
        <v>0</v>
      </c>
      <c r="AC89" s="67"/>
      <c r="AD89" s="68"/>
      <c r="AE89" s="69">
        <f t="shared" si="25"/>
        <v>0</v>
      </c>
      <c r="AF89" s="67"/>
      <c r="AG89" s="68"/>
      <c r="AH89" s="69">
        <f t="shared" si="26"/>
        <v>0</v>
      </c>
      <c r="AI89" s="67"/>
      <c r="AJ89" s="68"/>
      <c r="AK89" s="69">
        <f t="shared" si="27"/>
        <v>0</v>
      </c>
      <c r="AL89" s="67"/>
      <c r="AM89" s="68"/>
      <c r="AN89" s="69">
        <f t="shared" si="28"/>
        <v>0</v>
      </c>
      <c r="AO89" s="67"/>
      <c r="AP89" s="68"/>
      <c r="AQ89" s="69">
        <f t="shared" si="29"/>
        <v>0</v>
      </c>
      <c r="AR89" s="67"/>
      <c r="AS89" s="68"/>
      <c r="AT89" s="69">
        <f t="shared" si="30"/>
        <v>0</v>
      </c>
      <c r="AY89" s="148">
        <f t="shared" si="32"/>
        <v>0</v>
      </c>
      <c r="BA89" s="148">
        <f t="shared" si="33"/>
        <v>0</v>
      </c>
    </row>
    <row r="90" spans="2:53" ht="13" hidden="1">
      <c r="B90" s="44"/>
      <c r="C90" s="74">
        <f t="shared" si="31"/>
        <v>0</v>
      </c>
      <c r="D90" s="126"/>
      <c r="E90" s="67"/>
      <c r="F90" s="68"/>
      <c r="G90" s="69">
        <f t="shared" si="17"/>
        <v>0</v>
      </c>
      <c r="H90" s="67"/>
      <c r="I90" s="68"/>
      <c r="J90" s="69">
        <f t="shared" si="18"/>
        <v>0</v>
      </c>
      <c r="K90" s="67"/>
      <c r="L90" s="68"/>
      <c r="M90" s="69">
        <f t="shared" si="19"/>
        <v>0</v>
      </c>
      <c r="N90" s="67"/>
      <c r="O90" s="68"/>
      <c r="P90" s="69">
        <f t="shared" si="20"/>
        <v>0</v>
      </c>
      <c r="Q90" s="67"/>
      <c r="R90" s="68"/>
      <c r="S90" s="69">
        <f t="shared" si="21"/>
        <v>0</v>
      </c>
      <c r="T90" s="67"/>
      <c r="U90" s="68"/>
      <c r="V90" s="69">
        <f t="shared" si="22"/>
        <v>0</v>
      </c>
      <c r="W90" s="67"/>
      <c r="X90" s="68"/>
      <c r="Y90" s="69">
        <f t="shared" si="23"/>
        <v>0</v>
      </c>
      <c r="Z90" s="67"/>
      <c r="AA90" s="68"/>
      <c r="AB90" s="69">
        <f t="shared" si="24"/>
        <v>0</v>
      </c>
      <c r="AC90" s="67"/>
      <c r="AD90" s="68"/>
      <c r="AE90" s="69">
        <f t="shared" si="25"/>
        <v>0</v>
      </c>
      <c r="AF90" s="67"/>
      <c r="AG90" s="68"/>
      <c r="AH90" s="69">
        <f t="shared" si="26"/>
        <v>0</v>
      </c>
      <c r="AI90" s="67"/>
      <c r="AJ90" s="68"/>
      <c r="AK90" s="69">
        <f t="shared" si="27"/>
        <v>0</v>
      </c>
      <c r="AL90" s="67"/>
      <c r="AM90" s="68"/>
      <c r="AN90" s="69">
        <f t="shared" si="28"/>
        <v>0</v>
      </c>
      <c r="AO90" s="67"/>
      <c r="AP90" s="68"/>
      <c r="AQ90" s="69">
        <f t="shared" si="29"/>
        <v>0</v>
      </c>
      <c r="AR90" s="67"/>
      <c r="AS90" s="68"/>
      <c r="AT90" s="69">
        <f t="shared" si="30"/>
        <v>0</v>
      </c>
      <c r="AY90" s="148">
        <f t="shared" si="32"/>
        <v>0</v>
      </c>
      <c r="BA90" s="148">
        <f t="shared" si="33"/>
        <v>0</v>
      </c>
    </row>
    <row r="91" spans="2:53" ht="13" hidden="1">
      <c r="B91" s="44"/>
      <c r="C91" s="74">
        <f t="shared" si="31"/>
        <v>0</v>
      </c>
      <c r="D91" s="126"/>
      <c r="E91" s="67"/>
      <c r="F91" s="68"/>
      <c r="G91" s="69">
        <f t="shared" si="17"/>
        <v>0</v>
      </c>
      <c r="H91" s="67"/>
      <c r="I91" s="68"/>
      <c r="J91" s="69">
        <f t="shared" si="18"/>
        <v>0</v>
      </c>
      <c r="K91" s="67"/>
      <c r="L91" s="68"/>
      <c r="M91" s="69">
        <f t="shared" si="19"/>
        <v>0</v>
      </c>
      <c r="N91" s="67"/>
      <c r="O91" s="68"/>
      <c r="P91" s="69">
        <f t="shared" si="20"/>
        <v>0</v>
      </c>
      <c r="Q91" s="67"/>
      <c r="R91" s="68"/>
      <c r="S91" s="69">
        <f t="shared" si="21"/>
        <v>0</v>
      </c>
      <c r="T91" s="67"/>
      <c r="U91" s="68"/>
      <c r="V91" s="69">
        <f t="shared" si="22"/>
        <v>0</v>
      </c>
      <c r="W91" s="67"/>
      <c r="X91" s="68"/>
      <c r="Y91" s="69">
        <f t="shared" si="23"/>
        <v>0</v>
      </c>
      <c r="Z91" s="67"/>
      <c r="AA91" s="68"/>
      <c r="AB91" s="69">
        <f t="shared" si="24"/>
        <v>0</v>
      </c>
      <c r="AC91" s="67"/>
      <c r="AD91" s="68"/>
      <c r="AE91" s="69">
        <f t="shared" si="25"/>
        <v>0</v>
      </c>
      <c r="AF91" s="67"/>
      <c r="AG91" s="68"/>
      <c r="AH91" s="69">
        <f t="shared" si="26"/>
        <v>0</v>
      </c>
      <c r="AI91" s="67"/>
      <c r="AJ91" s="68"/>
      <c r="AK91" s="69">
        <f t="shared" si="27"/>
        <v>0</v>
      </c>
      <c r="AL91" s="67"/>
      <c r="AM91" s="68"/>
      <c r="AN91" s="69">
        <f t="shared" si="28"/>
        <v>0</v>
      </c>
      <c r="AO91" s="67"/>
      <c r="AP91" s="68"/>
      <c r="AQ91" s="69">
        <f t="shared" si="29"/>
        <v>0</v>
      </c>
      <c r="AR91" s="67"/>
      <c r="AS91" s="68"/>
      <c r="AT91" s="69">
        <f t="shared" si="30"/>
        <v>0</v>
      </c>
      <c r="AY91" s="148">
        <f t="shared" si="32"/>
        <v>0</v>
      </c>
      <c r="BA91" s="148">
        <f t="shared" si="33"/>
        <v>0</v>
      </c>
    </row>
    <row r="92" spans="2:53" ht="13" hidden="1">
      <c r="B92" s="44"/>
      <c r="C92" s="74">
        <f t="shared" si="31"/>
        <v>0</v>
      </c>
      <c r="D92" s="126"/>
      <c r="E92" s="67"/>
      <c r="F92" s="68"/>
      <c r="G92" s="69">
        <f t="shared" si="17"/>
        <v>0</v>
      </c>
      <c r="H92" s="67"/>
      <c r="I92" s="68"/>
      <c r="J92" s="69">
        <f t="shared" si="18"/>
        <v>0</v>
      </c>
      <c r="K92" s="67"/>
      <c r="L92" s="68"/>
      <c r="M92" s="69">
        <f t="shared" si="19"/>
        <v>0</v>
      </c>
      <c r="N92" s="67"/>
      <c r="O92" s="68"/>
      <c r="P92" s="69">
        <f t="shared" si="20"/>
        <v>0</v>
      </c>
      <c r="Q92" s="67"/>
      <c r="R92" s="68"/>
      <c r="S92" s="69">
        <f t="shared" si="21"/>
        <v>0</v>
      </c>
      <c r="T92" s="67"/>
      <c r="U92" s="68"/>
      <c r="V92" s="69">
        <f t="shared" si="22"/>
        <v>0</v>
      </c>
      <c r="W92" s="67"/>
      <c r="X92" s="68"/>
      <c r="Y92" s="69">
        <f t="shared" si="23"/>
        <v>0</v>
      </c>
      <c r="Z92" s="67"/>
      <c r="AA92" s="68"/>
      <c r="AB92" s="69">
        <f t="shared" si="24"/>
        <v>0</v>
      </c>
      <c r="AC92" s="67"/>
      <c r="AD92" s="68"/>
      <c r="AE92" s="69">
        <f t="shared" si="25"/>
        <v>0</v>
      </c>
      <c r="AF92" s="67"/>
      <c r="AG92" s="68"/>
      <c r="AH92" s="69">
        <f t="shared" si="26"/>
        <v>0</v>
      </c>
      <c r="AI92" s="67"/>
      <c r="AJ92" s="68"/>
      <c r="AK92" s="69">
        <f t="shared" si="27"/>
        <v>0</v>
      </c>
      <c r="AL92" s="67"/>
      <c r="AM92" s="68"/>
      <c r="AN92" s="69">
        <f t="shared" si="28"/>
        <v>0</v>
      </c>
      <c r="AO92" s="67"/>
      <c r="AP92" s="68"/>
      <c r="AQ92" s="69">
        <f t="shared" si="29"/>
        <v>0</v>
      </c>
      <c r="AR92" s="67"/>
      <c r="AS92" s="68"/>
      <c r="AT92" s="69">
        <f t="shared" si="30"/>
        <v>0</v>
      </c>
      <c r="AY92" s="148">
        <f t="shared" si="32"/>
        <v>0</v>
      </c>
      <c r="BA92" s="148">
        <f t="shared" si="33"/>
        <v>0</v>
      </c>
    </row>
    <row r="93" spans="2:53" ht="13" hidden="1">
      <c r="B93" s="44"/>
      <c r="C93" s="74">
        <f t="shared" si="31"/>
        <v>0</v>
      </c>
      <c r="D93" s="126"/>
      <c r="E93" s="67"/>
      <c r="F93" s="68"/>
      <c r="G93" s="69">
        <f t="shared" si="17"/>
        <v>0</v>
      </c>
      <c r="H93" s="67"/>
      <c r="I93" s="68"/>
      <c r="J93" s="69">
        <f t="shared" si="18"/>
        <v>0</v>
      </c>
      <c r="K93" s="67"/>
      <c r="L93" s="68"/>
      <c r="M93" s="69">
        <f t="shared" si="19"/>
        <v>0</v>
      </c>
      <c r="N93" s="67"/>
      <c r="O93" s="68"/>
      <c r="P93" s="69">
        <f t="shared" si="20"/>
        <v>0</v>
      </c>
      <c r="Q93" s="67"/>
      <c r="R93" s="68"/>
      <c r="S93" s="69">
        <f t="shared" si="21"/>
        <v>0</v>
      </c>
      <c r="T93" s="67"/>
      <c r="U93" s="68"/>
      <c r="V93" s="69">
        <f t="shared" si="22"/>
        <v>0</v>
      </c>
      <c r="W93" s="67"/>
      <c r="X93" s="68"/>
      <c r="Y93" s="69">
        <f t="shared" si="23"/>
        <v>0</v>
      </c>
      <c r="Z93" s="67"/>
      <c r="AA93" s="68"/>
      <c r="AB93" s="69">
        <f t="shared" si="24"/>
        <v>0</v>
      </c>
      <c r="AC93" s="67"/>
      <c r="AD93" s="68"/>
      <c r="AE93" s="69">
        <f t="shared" si="25"/>
        <v>0</v>
      </c>
      <c r="AF93" s="67"/>
      <c r="AG93" s="68"/>
      <c r="AH93" s="69">
        <f t="shared" si="26"/>
        <v>0</v>
      </c>
      <c r="AI93" s="67"/>
      <c r="AJ93" s="68"/>
      <c r="AK93" s="69">
        <f t="shared" si="27"/>
        <v>0</v>
      </c>
      <c r="AL93" s="67"/>
      <c r="AM93" s="68"/>
      <c r="AN93" s="69">
        <f t="shared" si="28"/>
        <v>0</v>
      </c>
      <c r="AO93" s="67"/>
      <c r="AP93" s="68"/>
      <c r="AQ93" s="69">
        <f t="shared" si="29"/>
        <v>0</v>
      </c>
      <c r="AR93" s="67"/>
      <c r="AS93" s="68"/>
      <c r="AT93" s="69">
        <f t="shared" si="30"/>
        <v>0</v>
      </c>
      <c r="AY93" s="148">
        <f t="shared" si="32"/>
        <v>0</v>
      </c>
      <c r="BA93" s="148">
        <f t="shared" si="33"/>
        <v>0</v>
      </c>
    </row>
    <row r="94" spans="2:53" ht="13" hidden="1">
      <c r="B94" s="44"/>
      <c r="C94" s="74">
        <f t="shared" si="31"/>
        <v>0</v>
      </c>
      <c r="D94" s="126"/>
      <c r="E94" s="67"/>
      <c r="F94" s="68"/>
      <c r="G94" s="69">
        <f t="shared" si="17"/>
        <v>0</v>
      </c>
      <c r="H94" s="67"/>
      <c r="I94" s="68"/>
      <c r="J94" s="69">
        <f t="shared" si="18"/>
        <v>0</v>
      </c>
      <c r="K94" s="67"/>
      <c r="L94" s="68"/>
      <c r="M94" s="69">
        <f t="shared" si="19"/>
        <v>0</v>
      </c>
      <c r="N94" s="67"/>
      <c r="O94" s="68"/>
      <c r="P94" s="69">
        <f t="shared" si="20"/>
        <v>0</v>
      </c>
      <c r="Q94" s="67"/>
      <c r="R94" s="68"/>
      <c r="S94" s="69">
        <f t="shared" si="21"/>
        <v>0</v>
      </c>
      <c r="T94" s="67"/>
      <c r="U94" s="68"/>
      <c r="V94" s="69">
        <f t="shared" si="22"/>
        <v>0</v>
      </c>
      <c r="W94" s="67"/>
      <c r="X94" s="68"/>
      <c r="Y94" s="69">
        <f t="shared" si="23"/>
        <v>0</v>
      </c>
      <c r="Z94" s="67"/>
      <c r="AA94" s="68"/>
      <c r="AB94" s="69">
        <f t="shared" si="24"/>
        <v>0</v>
      </c>
      <c r="AC94" s="67"/>
      <c r="AD94" s="68"/>
      <c r="AE94" s="69">
        <f t="shared" si="25"/>
        <v>0</v>
      </c>
      <c r="AF94" s="67"/>
      <c r="AG94" s="68"/>
      <c r="AH94" s="69">
        <f t="shared" si="26"/>
        <v>0</v>
      </c>
      <c r="AI94" s="67"/>
      <c r="AJ94" s="68"/>
      <c r="AK94" s="69">
        <f t="shared" si="27"/>
        <v>0</v>
      </c>
      <c r="AL94" s="67"/>
      <c r="AM94" s="68"/>
      <c r="AN94" s="69">
        <f t="shared" si="28"/>
        <v>0</v>
      </c>
      <c r="AO94" s="67"/>
      <c r="AP94" s="68"/>
      <c r="AQ94" s="69">
        <f t="shared" si="29"/>
        <v>0</v>
      </c>
      <c r="AR94" s="67"/>
      <c r="AS94" s="68"/>
      <c r="AT94" s="69">
        <f t="shared" si="30"/>
        <v>0</v>
      </c>
      <c r="AY94" s="148">
        <f t="shared" si="32"/>
        <v>0</v>
      </c>
      <c r="BA94" s="148">
        <f t="shared" si="33"/>
        <v>0</v>
      </c>
    </row>
    <row r="95" spans="2:53" ht="13" hidden="1">
      <c r="B95" s="44"/>
      <c r="C95" s="74">
        <f t="shared" si="31"/>
        <v>0</v>
      </c>
      <c r="D95" s="126"/>
      <c r="E95" s="67"/>
      <c r="F95" s="68"/>
      <c r="G95" s="69">
        <f t="shared" si="17"/>
        <v>0</v>
      </c>
      <c r="H95" s="67"/>
      <c r="I95" s="68"/>
      <c r="J95" s="69">
        <f t="shared" si="18"/>
        <v>0</v>
      </c>
      <c r="K95" s="67"/>
      <c r="L95" s="68"/>
      <c r="M95" s="69">
        <f t="shared" si="19"/>
        <v>0</v>
      </c>
      <c r="N95" s="67"/>
      <c r="O95" s="68"/>
      <c r="P95" s="69">
        <f t="shared" si="20"/>
        <v>0</v>
      </c>
      <c r="Q95" s="67"/>
      <c r="R95" s="68"/>
      <c r="S95" s="69">
        <f t="shared" si="21"/>
        <v>0</v>
      </c>
      <c r="T95" s="67"/>
      <c r="U95" s="68"/>
      <c r="V95" s="69">
        <f t="shared" si="22"/>
        <v>0</v>
      </c>
      <c r="W95" s="67"/>
      <c r="X95" s="68"/>
      <c r="Y95" s="69">
        <f t="shared" si="23"/>
        <v>0</v>
      </c>
      <c r="Z95" s="67"/>
      <c r="AA95" s="68"/>
      <c r="AB95" s="69">
        <f t="shared" si="24"/>
        <v>0</v>
      </c>
      <c r="AC95" s="67"/>
      <c r="AD95" s="68"/>
      <c r="AE95" s="69">
        <f t="shared" si="25"/>
        <v>0</v>
      </c>
      <c r="AF95" s="67"/>
      <c r="AG95" s="68"/>
      <c r="AH95" s="69">
        <f t="shared" si="26"/>
        <v>0</v>
      </c>
      <c r="AI95" s="67"/>
      <c r="AJ95" s="68"/>
      <c r="AK95" s="69">
        <f t="shared" si="27"/>
        <v>0</v>
      </c>
      <c r="AL95" s="67"/>
      <c r="AM95" s="68"/>
      <c r="AN95" s="69">
        <f t="shared" si="28"/>
        <v>0</v>
      </c>
      <c r="AO95" s="67"/>
      <c r="AP95" s="68"/>
      <c r="AQ95" s="69">
        <f t="shared" si="29"/>
        <v>0</v>
      </c>
      <c r="AR95" s="67"/>
      <c r="AS95" s="68"/>
      <c r="AT95" s="69">
        <f t="shared" si="30"/>
        <v>0</v>
      </c>
      <c r="AY95" s="148">
        <f t="shared" si="32"/>
        <v>0</v>
      </c>
      <c r="BA95" s="148">
        <f t="shared" si="33"/>
        <v>0</v>
      </c>
    </row>
    <row r="96" spans="2:53" ht="13" hidden="1">
      <c r="B96" s="44"/>
      <c r="C96" s="74">
        <f t="shared" si="31"/>
        <v>0</v>
      </c>
      <c r="D96" s="126"/>
      <c r="E96" s="67"/>
      <c r="F96" s="68"/>
      <c r="G96" s="69">
        <f t="shared" si="17"/>
        <v>0</v>
      </c>
      <c r="H96" s="67"/>
      <c r="I96" s="68"/>
      <c r="J96" s="69">
        <f t="shared" si="18"/>
        <v>0</v>
      </c>
      <c r="K96" s="67"/>
      <c r="L96" s="68"/>
      <c r="M96" s="69">
        <f t="shared" si="19"/>
        <v>0</v>
      </c>
      <c r="N96" s="67"/>
      <c r="O96" s="68"/>
      <c r="P96" s="69">
        <f t="shared" si="20"/>
        <v>0</v>
      </c>
      <c r="Q96" s="67"/>
      <c r="R96" s="68"/>
      <c r="S96" s="69">
        <f t="shared" si="21"/>
        <v>0</v>
      </c>
      <c r="T96" s="67"/>
      <c r="U96" s="68"/>
      <c r="V96" s="69">
        <f t="shared" si="22"/>
        <v>0</v>
      </c>
      <c r="W96" s="67"/>
      <c r="X96" s="68"/>
      <c r="Y96" s="69">
        <f t="shared" si="23"/>
        <v>0</v>
      </c>
      <c r="Z96" s="67"/>
      <c r="AA96" s="68"/>
      <c r="AB96" s="69">
        <f t="shared" si="24"/>
        <v>0</v>
      </c>
      <c r="AC96" s="67"/>
      <c r="AD96" s="68"/>
      <c r="AE96" s="69">
        <f t="shared" si="25"/>
        <v>0</v>
      </c>
      <c r="AF96" s="67"/>
      <c r="AG96" s="68"/>
      <c r="AH96" s="69">
        <f t="shared" si="26"/>
        <v>0</v>
      </c>
      <c r="AI96" s="67"/>
      <c r="AJ96" s="68"/>
      <c r="AK96" s="69">
        <f t="shared" si="27"/>
        <v>0</v>
      </c>
      <c r="AL96" s="67"/>
      <c r="AM96" s="68"/>
      <c r="AN96" s="69">
        <f t="shared" si="28"/>
        <v>0</v>
      </c>
      <c r="AO96" s="67"/>
      <c r="AP96" s="68"/>
      <c r="AQ96" s="69">
        <f t="shared" si="29"/>
        <v>0</v>
      </c>
      <c r="AR96" s="67"/>
      <c r="AS96" s="68"/>
      <c r="AT96" s="69">
        <f t="shared" si="30"/>
        <v>0</v>
      </c>
      <c r="AY96" s="148">
        <f t="shared" si="32"/>
        <v>0</v>
      </c>
      <c r="BA96" s="148">
        <f t="shared" si="33"/>
        <v>0</v>
      </c>
    </row>
    <row r="97" spans="2:53" ht="13" hidden="1">
      <c r="B97" s="44"/>
      <c r="C97" s="74">
        <f t="shared" si="31"/>
        <v>0</v>
      </c>
      <c r="D97" s="126"/>
      <c r="E97" s="67"/>
      <c r="F97" s="68"/>
      <c r="G97" s="69">
        <f t="shared" si="17"/>
        <v>0</v>
      </c>
      <c r="H97" s="67"/>
      <c r="I97" s="68"/>
      <c r="J97" s="69">
        <f t="shared" si="18"/>
        <v>0</v>
      </c>
      <c r="K97" s="67"/>
      <c r="L97" s="68"/>
      <c r="M97" s="69">
        <f t="shared" si="19"/>
        <v>0</v>
      </c>
      <c r="N97" s="67"/>
      <c r="O97" s="68"/>
      <c r="P97" s="69">
        <f t="shared" si="20"/>
        <v>0</v>
      </c>
      <c r="Q97" s="67"/>
      <c r="R97" s="68"/>
      <c r="S97" s="69">
        <f t="shared" si="21"/>
        <v>0</v>
      </c>
      <c r="T97" s="67"/>
      <c r="U97" s="68"/>
      <c r="V97" s="69">
        <f t="shared" si="22"/>
        <v>0</v>
      </c>
      <c r="W97" s="67"/>
      <c r="X97" s="68"/>
      <c r="Y97" s="69">
        <f t="shared" si="23"/>
        <v>0</v>
      </c>
      <c r="Z97" s="67"/>
      <c r="AA97" s="68"/>
      <c r="AB97" s="69">
        <f t="shared" si="24"/>
        <v>0</v>
      </c>
      <c r="AC97" s="67"/>
      <c r="AD97" s="68"/>
      <c r="AE97" s="69">
        <f t="shared" si="25"/>
        <v>0</v>
      </c>
      <c r="AF97" s="67"/>
      <c r="AG97" s="68"/>
      <c r="AH97" s="69">
        <f t="shared" si="26"/>
        <v>0</v>
      </c>
      <c r="AI97" s="67"/>
      <c r="AJ97" s="68"/>
      <c r="AK97" s="69">
        <f t="shared" si="27"/>
        <v>0</v>
      </c>
      <c r="AL97" s="67"/>
      <c r="AM97" s="68"/>
      <c r="AN97" s="69">
        <f t="shared" si="28"/>
        <v>0</v>
      </c>
      <c r="AO97" s="67"/>
      <c r="AP97" s="68"/>
      <c r="AQ97" s="69">
        <f t="shared" si="29"/>
        <v>0</v>
      </c>
      <c r="AR97" s="67"/>
      <c r="AS97" s="68"/>
      <c r="AT97" s="69">
        <f t="shared" si="30"/>
        <v>0</v>
      </c>
      <c r="AY97" s="148">
        <f t="shared" si="32"/>
        <v>0</v>
      </c>
      <c r="BA97" s="148">
        <f t="shared" si="33"/>
        <v>0</v>
      </c>
    </row>
    <row r="98" spans="2:53" ht="13" hidden="1">
      <c r="B98" s="44"/>
      <c r="C98" s="74">
        <f t="shared" si="31"/>
        <v>0</v>
      </c>
      <c r="D98" s="126"/>
      <c r="E98" s="67"/>
      <c r="F98" s="68"/>
      <c r="G98" s="69">
        <f t="shared" si="17"/>
        <v>0</v>
      </c>
      <c r="H98" s="67"/>
      <c r="I98" s="68"/>
      <c r="J98" s="69">
        <f t="shared" si="18"/>
        <v>0</v>
      </c>
      <c r="K98" s="67"/>
      <c r="L98" s="68"/>
      <c r="M98" s="69">
        <f t="shared" si="19"/>
        <v>0</v>
      </c>
      <c r="N98" s="67"/>
      <c r="O98" s="68"/>
      <c r="P98" s="69">
        <f t="shared" si="20"/>
        <v>0</v>
      </c>
      <c r="Q98" s="67"/>
      <c r="R98" s="68"/>
      <c r="S98" s="69">
        <f t="shared" si="21"/>
        <v>0</v>
      </c>
      <c r="T98" s="67"/>
      <c r="U98" s="68"/>
      <c r="V98" s="69">
        <f t="shared" si="22"/>
        <v>0</v>
      </c>
      <c r="W98" s="67"/>
      <c r="X98" s="68"/>
      <c r="Y98" s="69">
        <f t="shared" si="23"/>
        <v>0</v>
      </c>
      <c r="Z98" s="67"/>
      <c r="AA98" s="68"/>
      <c r="AB98" s="69">
        <f t="shared" si="24"/>
        <v>0</v>
      </c>
      <c r="AC98" s="67"/>
      <c r="AD98" s="68"/>
      <c r="AE98" s="69">
        <f t="shared" si="25"/>
        <v>0</v>
      </c>
      <c r="AF98" s="67"/>
      <c r="AG98" s="68"/>
      <c r="AH98" s="69">
        <f t="shared" si="26"/>
        <v>0</v>
      </c>
      <c r="AI98" s="67"/>
      <c r="AJ98" s="68"/>
      <c r="AK98" s="69">
        <f t="shared" si="27"/>
        <v>0</v>
      </c>
      <c r="AL98" s="67"/>
      <c r="AM98" s="68"/>
      <c r="AN98" s="69">
        <f t="shared" si="28"/>
        <v>0</v>
      </c>
      <c r="AO98" s="67"/>
      <c r="AP98" s="68"/>
      <c r="AQ98" s="69">
        <f t="shared" si="29"/>
        <v>0</v>
      </c>
      <c r="AR98" s="67"/>
      <c r="AS98" s="68"/>
      <c r="AT98" s="69">
        <f t="shared" si="30"/>
        <v>0</v>
      </c>
      <c r="AY98" s="148">
        <f t="shared" si="32"/>
        <v>0</v>
      </c>
      <c r="BA98" s="148">
        <f t="shared" si="33"/>
        <v>0</v>
      </c>
    </row>
    <row r="99" spans="2:53" ht="13" hidden="1">
      <c r="B99" s="44"/>
      <c r="C99" s="74">
        <f t="shared" si="31"/>
        <v>0</v>
      </c>
      <c r="D99" s="126"/>
      <c r="E99" s="67"/>
      <c r="F99" s="68"/>
      <c r="G99" s="69">
        <f t="shared" si="17"/>
        <v>0</v>
      </c>
      <c r="H99" s="67"/>
      <c r="I99" s="68"/>
      <c r="J99" s="69">
        <f t="shared" si="18"/>
        <v>0</v>
      </c>
      <c r="K99" s="67"/>
      <c r="L99" s="68"/>
      <c r="M99" s="69">
        <f t="shared" si="19"/>
        <v>0</v>
      </c>
      <c r="N99" s="67"/>
      <c r="O99" s="68"/>
      <c r="P99" s="69">
        <f t="shared" si="20"/>
        <v>0</v>
      </c>
      <c r="Q99" s="67"/>
      <c r="R99" s="68"/>
      <c r="S99" s="69">
        <f t="shared" si="21"/>
        <v>0</v>
      </c>
      <c r="T99" s="67"/>
      <c r="U99" s="68"/>
      <c r="V99" s="69">
        <f t="shared" si="22"/>
        <v>0</v>
      </c>
      <c r="W99" s="67"/>
      <c r="X99" s="68"/>
      <c r="Y99" s="69">
        <f t="shared" si="23"/>
        <v>0</v>
      </c>
      <c r="Z99" s="67"/>
      <c r="AA99" s="68"/>
      <c r="AB99" s="69">
        <f t="shared" si="24"/>
        <v>0</v>
      </c>
      <c r="AC99" s="67"/>
      <c r="AD99" s="68"/>
      <c r="AE99" s="69">
        <f t="shared" si="25"/>
        <v>0</v>
      </c>
      <c r="AF99" s="67"/>
      <c r="AG99" s="68"/>
      <c r="AH99" s="69">
        <f t="shared" si="26"/>
        <v>0</v>
      </c>
      <c r="AI99" s="67"/>
      <c r="AJ99" s="68"/>
      <c r="AK99" s="69">
        <f t="shared" si="27"/>
        <v>0</v>
      </c>
      <c r="AL99" s="67"/>
      <c r="AM99" s="68"/>
      <c r="AN99" s="69">
        <f t="shared" si="28"/>
        <v>0</v>
      </c>
      <c r="AO99" s="67"/>
      <c r="AP99" s="68"/>
      <c r="AQ99" s="69">
        <f t="shared" si="29"/>
        <v>0</v>
      </c>
      <c r="AR99" s="67"/>
      <c r="AS99" s="68"/>
      <c r="AT99" s="69">
        <f t="shared" si="30"/>
        <v>0</v>
      </c>
      <c r="AY99" s="148">
        <f t="shared" si="32"/>
        <v>0</v>
      </c>
      <c r="BA99" s="148">
        <f t="shared" si="33"/>
        <v>0</v>
      </c>
    </row>
    <row r="100" spans="2:53" ht="13" hidden="1">
      <c r="B100" s="44"/>
      <c r="C100" s="74">
        <f t="shared" si="31"/>
        <v>0</v>
      </c>
      <c r="D100" s="126"/>
      <c r="E100" s="67"/>
      <c r="F100" s="68"/>
      <c r="G100" s="69">
        <f t="shared" si="17"/>
        <v>0</v>
      </c>
      <c r="H100" s="67"/>
      <c r="I100" s="68"/>
      <c r="J100" s="69">
        <f t="shared" si="18"/>
        <v>0</v>
      </c>
      <c r="K100" s="67"/>
      <c r="L100" s="68"/>
      <c r="M100" s="69">
        <f t="shared" si="19"/>
        <v>0</v>
      </c>
      <c r="N100" s="67"/>
      <c r="O100" s="68"/>
      <c r="P100" s="69">
        <f t="shared" si="20"/>
        <v>0</v>
      </c>
      <c r="Q100" s="67"/>
      <c r="R100" s="68"/>
      <c r="S100" s="69">
        <f t="shared" si="21"/>
        <v>0</v>
      </c>
      <c r="T100" s="67"/>
      <c r="U100" s="68"/>
      <c r="V100" s="69">
        <f t="shared" si="22"/>
        <v>0</v>
      </c>
      <c r="W100" s="67"/>
      <c r="X100" s="68"/>
      <c r="Y100" s="69">
        <f t="shared" si="23"/>
        <v>0</v>
      </c>
      <c r="Z100" s="67"/>
      <c r="AA100" s="68"/>
      <c r="AB100" s="69">
        <f t="shared" si="24"/>
        <v>0</v>
      </c>
      <c r="AC100" s="67"/>
      <c r="AD100" s="68"/>
      <c r="AE100" s="69">
        <f t="shared" si="25"/>
        <v>0</v>
      </c>
      <c r="AF100" s="67"/>
      <c r="AG100" s="68"/>
      <c r="AH100" s="69">
        <f t="shared" si="26"/>
        <v>0</v>
      </c>
      <c r="AI100" s="67"/>
      <c r="AJ100" s="68"/>
      <c r="AK100" s="69">
        <f t="shared" si="27"/>
        <v>0</v>
      </c>
      <c r="AL100" s="67"/>
      <c r="AM100" s="68"/>
      <c r="AN100" s="69">
        <f t="shared" si="28"/>
        <v>0</v>
      </c>
      <c r="AO100" s="67"/>
      <c r="AP100" s="68"/>
      <c r="AQ100" s="69">
        <f t="shared" si="29"/>
        <v>0</v>
      </c>
      <c r="AR100" s="67"/>
      <c r="AS100" s="68"/>
      <c r="AT100" s="69">
        <f t="shared" si="30"/>
        <v>0</v>
      </c>
      <c r="AY100" s="148">
        <f t="shared" si="32"/>
        <v>0</v>
      </c>
      <c r="BA100" s="148">
        <f t="shared" si="33"/>
        <v>0</v>
      </c>
    </row>
    <row r="101" spans="2:53" ht="13" hidden="1">
      <c r="B101" s="44"/>
      <c r="C101" s="74">
        <f>G101+J101+M101+P101+S101+V101+Y101+AB101+AE101+AH101+AK101+AN101+AQ101+AT101</f>
        <v>0</v>
      </c>
      <c r="D101" s="126"/>
      <c r="E101" s="67"/>
      <c r="F101" s="68"/>
      <c r="G101" s="69">
        <f t="shared" si="17"/>
        <v>0</v>
      </c>
      <c r="H101" s="67"/>
      <c r="I101" s="68"/>
      <c r="J101" s="69">
        <f t="shared" si="18"/>
        <v>0</v>
      </c>
      <c r="K101" s="67"/>
      <c r="L101" s="68"/>
      <c r="M101" s="69">
        <f t="shared" si="19"/>
        <v>0</v>
      </c>
      <c r="N101" s="67"/>
      <c r="O101" s="68"/>
      <c r="P101" s="69">
        <f t="shared" si="20"/>
        <v>0</v>
      </c>
      <c r="Q101" s="67"/>
      <c r="R101" s="68"/>
      <c r="S101" s="69">
        <f t="shared" si="21"/>
        <v>0</v>
      </c>
      <c r="T101" s="67"/>
      <c r="U101" s="68"/>
      <c r="V101" s="69">
        <f t="shared" si="22"/>
        <v>0</v>
      </c>
      <c r="W101" s="67"/>
      <c r="X101" s="68"/>
      <c r="Y101" s="69">
        <f t="shared" si="23"/>
        <v>0</v>
      </c>
      <c r="Z101" s="67"/>
      <c r="AA101" s="68"/>
      <c r="AB101" s="69">
        <f t="shared" si="24"/>
        <v>0</v>
      </c>
      <c r="AC101" s="67"/>
      <c r="AD101" s="68"/>
      <c r="AE101" s="69">
        <f t="shared" si="25"/>
        <v>0</v>
      </c>
      <c r="AF101" s="67"/>
      <c r="AG101" s="68"/>
      <c r="AH101" s="69">
        <f t="shared" si="26"/>
        <v>0</v>
      </c>
      <c r="AI101" s="67"/>
      <c r="AJ101" s="68"/>
      <c r="AK101" s="69">
        <f t="shared" si="27"/>
        <v>0</v>
      </c>
      <c r="AL101" s="67"/>
      <c r="AM101" s="68"/>
      <c r="AN101" s="69">
        <f t="shared" si="28"/>
        <v>0</v>
      </c>
      <c r="AO101" s="67"/>
      <c r="AP101" s="68"/>
      <c r="AQ101" s="69">
        <f t="shared" si="29"/>
        <v>0</v>
      </c>
      <c r="AR101" s="67"/>
      <c r="AS101" s="68"/>
      <c r="AT101" s="69">
        <f t="shared" si="30"/>
        <v>0</v>
      </c>
      <c r="AY101" s="148">
        <f t="shared" si="32"/>
        <v>0</v>
      </c>
      <c r="BA101" s="148">
        <f t="shared" si="33"/>
        <v>0</v>
      </c>
    </row>
    <row r="102" spans="2:53" ht="25">
      <c r="B102" s="20" t="s">
        <v>311</v>
      </c>
      <c r="C102" s="76"/>
      <c r="D102" s="21"/>
      <c r="E102" s="22"/>
      <c r="F102" s="13"/>
      <c r="G102" s="23"/>
      <c r="H102" s="22"/>
      <c r="I102" s="13"/>
      <c r="J102" s="23"/>
      <c r="K102" s="22"/>
      <c r="L102" s="13"/>
      <c r="M102" s="23"/>
      <c r="N102" s="22"/>
      <c r="O102" s="13"/>
      <c r="P102" s="23"/>
      <c r="Q102" s="22"/>
      <c r="R102" s="13"/>
      <c r="S102" s="23"/>
      <c r="T102" s="22"/>
      <c r="U102" s="13"/>
      <c r="V102" s="23"/>
      <c r="W102" s="22"/>
      <c r="X102" s="13"/>
      <c r="Y102" s="23"/>
      <c r="Z102" s="22"/>
      <c r="AA102" s="13"/>
      <c r="AB102" s="23"/>
      <c r="AC102" s="22"/>
      <c r="AD102" s="13"/>
      <c r="AE102" s="23"/>
      <c r="AF102" s="22"/>
      <c r="AG102" s="13"/>
      <c r="AH102" s="23"/>
      <c r="AI102" s="22"/>
      <c r="AJ102" s="13"/>
      <c r="AK102" s="23"/>
      <c r="AL102" s="22"/>
      <c r="AM102" s="13"/>
      <c r="AN102" s="23"/>
      <c r="AO102" s="22"/>
      <c r="AP102" s="13"/>
      <c r="AQ102" s="23"/>
      <c r="AR102" s="22"/>
      <c r="AS102" s="13"/>
      <c r="AT102" s="23"/>
      <c r="AY102" s="148">
        <f t="shared" si="32"/>
        <v>0</v>
      </c>
      <c r="BA102" s="148">
        <f t="shared" si="33"/>
        <v>0</v>
      </c>
    </row>
    <row r="103" spans="2:53" ht="13">
      <c r="B103" s="44"/>
      <c r="C103" s="74">
        <f>G103+J103+M103+P103+S103+V103+Y103+AB103+AE103+AH103+AK103+AN103+AQ103+AT103</f>
        <v>0</v>
      </c>
      <c r="D103" s="126"/>
      <c r="E103" s="67"/>
      <c r="F103" s="68"/>
      <c r="G103" s="69">
        <f t="shared" ref="G103:G110" si="34">F103*E103</f>
        <v>0</v>
      </c>
      <c r="H103" s="67"/>
      <c r="I103" s="68"/>
      <c r="J103" s="69">
        <f t="shared" ref="J103:J110" si="35">I103*H103</f>
        <v>0</v>
      </c>
      <c r="K103" s="67"/>
      <c r="L103" s="68"/>
      <c r="M103" s="69">
        <f t="shared" ref="M103:M110" si="36">L103*K103</f>
        <v>0</v>
      </c>
      <c r="N103" s="67"/>
      <c r="O103" s="68"/>
      <c r="P103" s="69">
        <f t="shared" ref="P103:P110" si="37">O103*N103</f>
        <v>0</v>
      </c>
      <c r="Q103" s="67"/>
      <c r="R103" s="68"/>
      <c r="S103" s="69">
        <f t="shared" ref="S103:S110" si="38">R103*Q103</f>
        <v>0</v>
      </c>
      <c r="T103" s="67"/>
      <c r="U103" s="68"/>
      <c r="V103" s="69">
        <f t="shared" ref="V103:V110" si="39">U103*T103</f>
        <v>0</v>
      </c>
      <c r="W103" s="67"/>
      <c r="X103" s="68"/>
      <c r="Y103" s="69">
        <f t="shared" ref="Y103:Y110" si="40">X103*W103</f>
        <v>0</v>
      </c>
      <c r="Z103" s="67"/>
      <c r="AA103" s="68"/>
      <c r="AB103" s="69">
        <f t="shared" ref="AB103:AB110" si="41">AA103*Z103</f>
        <v>0</v>
      </c>
      <c r="AC103" s="67"/>
      <c r="AD103" s="68"/>
      <c r="AE103" s="69">
        <f t="shared" ref="AE103:AE110" si="42">AD103*AC103</f>
        <v>0</v>
      </c>
      <c r="AF103" s="67"/>
      <c r="AG103" s="68"/>
      <c r="AH103" s="69">
        <f t="shared" ref="AH103:AH110" si="43">AG103*AF103</f>
        <v>0</v>
      </c>
      <c r="AI103" s="67"/>
      <c r="AJ103" s="68"/>
      <c r="AK103" s="69">
        <f t="shared" ref="AK103:AK110" si="44">AJ103*AI103</f>
        <v>0</v>
      </c>
      <c r="AL103" s="67"/>
      <c r="AM103" s="68"/>
      <c r="AN103" s="69">
        <f t="shared" ref="AN103:AN110" si="45">AM103*AL103</f>
        <v>0</v>
      </c>
      <c r="AO103" s="67"/>
      <c r="AP103" s="68"/>
      <c r="AQ103" s="69">
        <f t="shared" ref="AQ103:AQ110" si="46">AP103*AO103</f>
        <v>0</v>
      </c>
      <c r="AR103" s="67"/>
      <c r="AS103" s="68"/>
      <c r="AT103" s="69">
        <f t="shared" ref="AT103:AT110" si="47">AS103*AR103</f>
        <v>0</v>
      </c>
      <c r="AY103" s="148">
        <f t="shared" si="32"/>
        <v>0</v>
      </c>
      <c r="BA103" s="148">
        <f t="shared" si="33"/>
        <v>0</v>
      </c>
    </row>
    <row r="104" spans="2:53" ht="13">
      <c r="B104" s="44"/>
      <c r="C104" s="74">
        <f>G104+J104+M104+P104+S104+V104+Y104+AB104+AE104+AH104+AK104+AN104+AQ104+AT104</f>
        <v>0</v>
      </c>
      <c r="D104" s="126"/>
      <c r="E104" s="67"/>
      <c r="F104" s="68"/>
      <c r="G104" s="69">
        <f t="shared" si="34"/>
        <v>0</v>
      </c>
      <c r="H104" s="67"/>
      <c r="I104" s="68"/>
      <c r="J104" s="69">
        <f t="shared" si="35"/>
        <v>0</v>
      </c>
      <c r="K104" s="67"/>
      <c r="L104" s="68"/>
      <c r="M104" s="69">
        <f t="shared" si="36"/>
        <v>0</v>
      </c>
      <c r="N104" s="67"/>
      <c r="O104" s="68"/>
      <c r="P104" s="69">
        <f t="shared" si="37"/>
        <v>0</v>
      </c>
      <c r="Q104" s="67"/>
      <c r="R104" s="68"/>
      <c r="S104" s="69">
        <f t="shared" si="38"/>
        <v>0</v>
      </c>
      <c r="T104" s="67"/>
      <c r="U104" s="68"/>
      <c r="V104" s="69">
        <f t="shared" si="39"/>
        <v>0</v>
      </c>
      <c r="W104" s="67"/>
      <c r="X104" s="68"/>
      <c r="Y104" s="69">
        <f t="shared" si="40"/>
        <v>0</v>
      </c>
      <c r="Z104" s="67"/>
      <c r="AA104" s="68"/>
      <c r="AB104" s="69">
        <f t="shared" si="41"/>
        <v>0</v>
      </c>
      <c r="AC104" s="67"/>
      <c r="AD104" s="68"/>
      <c r="AE104" s="69">
        <f t="shared" si="42"/>
        <v>0</v>
      </c>
      <c r="AF104" s="67"/>
      <c r="AG104" s="68"/>
      <c r="AH104" s="69">
        <f t="shared" si="43"/>
        <v>0</v>
      </c>
      <c r="AI104" s="67"/>
      <c r="AJ104" s="68"/>
      <c r="AK104" s="69">
        <f t="shared" si="44"/>
        <v>0</v>
      </c>
      <c r="AL104" s="67"/>
      <c r="AM104" s="68"/>
      <c r="AN104" s="69">
        <f t="shared" si="45"/>
        <v>0</v>
      </c>
      <c r="AO104" s="67"/>
      <c r="AP104" s="68"/>
      <c r="AQ104" s="69">
        <f t="shared" si="46"/>
        <v>0</v>
      </c>
      <c r="AR104" s="67"/>
      <c r="AS104" s="68"/>
      <c r="AT104" s="69">
        <f t="shared" si="47"/>
        <v>0</v>
      </c>
      <c r="AY104" s="148">
        <f t="shared" si="32"/>
        <v>0</v>
      </c>
      <c r="BA104" s="148">
        <f t="shared" si="33"/>
        <v>0</v>
      </c>
    </row>
    <row r="105" spans="2:53" ht="13">
      <c r="B105" s="44"/>
      <c r="C105" s="74">
        <f t="shared" ref="C105:C108" si="48">G105+J105+M105+P105+S105+V105+Y105+AB105+AE105+AH105+AK105+AN105+AQ105+AT105</f>
        <v>0</v>
      </c>
      <c r="D105" s="126"/>
      <c r="E105" s="67"/>
      <c r="F105" s="68"/>
      <c r="G105" s="69">
        <f t="shared" si="34"/>
        <v>0</v>
      </c>
      <c r="H105" s="67"/>
      <c r="I105" s="68"/>
      <c r="J105" s="69">
        <f t="shared" si="35"/>
        <v>0</v>
      </c>
      <c r="K105" s="67"/>
      <c r="L105" s="68"/>
      <c r="M105" s="69">
        <f t="shared" si="36"/>
        <v>0</v>
      </c>
      <c r="N105" s="67"/>
      <c r="O105" s="68"/>
      <c r="P105" s="69">
        <f t="shared" si="37"/>
        <v>0</v>
      </c>
      <c r="Q105" s="67"/>
      <c r="R105" s="68"/>
      <c r="S105" s="69">
        <f t="shared" si="38"/>
        <v>0</v>
      </c>
      <c r="T105" s="67"/>
      <c r="U105" s="68"/>
      <c r="V105" s="69">
        <f t="shared" si="39"/>
        <v>0</v>
      </c>
      <c r="W105" s="67"/>
      <c r="X105" s="68"/>
      <c r="Y105" s="69">
        <f t="shared" si="40"/>
        <v>0</v>
      </c>
      <c r="Z105" s="67"/>
      <c r="AA105" s="68"/>
      <c r="AB105" s="69">
        <f t="shared" si="41"/>
        <v>0</v>
      </c>
      <c r="AC105" s="67"/>
      <c r="AD105" s="68"/>
      <c r="AE105" s="69">
        <f t="shared" si="42"/>
        <v>0</v>
      </c>
      <c r="AF105" s="67"/>
      <c r="AG105" s="68"/>
      <c r="AH105" s="69">
        <f t="shared" si="43"/>
        <v>0</v>
      </c>
      <c r="AI105" s="67"/>
      <c r="AJ105" s="68"/>
      <c r="AK105" s="69">
        <f t="shared" si="44"/>
        <v>0</v>
      </c>
      <c r="AL105" s="67"/>
      <c r="AM105" s="68"/>
      <c r="AN105" s="69">
        <f t="shared" si="45"/>
        <v>0</v>
      </c>
      <c r="AO105" s="67"/>
      <c r="AP105" s="68"/>
      <c r="AQ105" s="69">
        <f t="shared" si="46"/>
        <v>0</v>
      </c>
      <c r="AR105" s="67"/>
      <c r="AS105" s="68"/>
      <c r="AT105" s="69">
        <f t="shared" si="47"/>
        <v>0</v>
      </c>
      <c r="AY105" s="148">
        <f t="shared" si="32"/>
        <v>0</v>
      </c>
      <c r="BA105" s="148">
        <f t="shared" si="33"/>
        <v>0</v>
      </c>
    </row>
    <row r="106" spans="2:53" ht="13">
      <c r="B106" s="44"/>
      <c r="C106" s="74">
        <f t="shared" si="48"/>
        <v>0</v>
      </c>
      <c r="D106" s="126"/>
      <c r="E106" s="67"/>
      <c r="F106" s="68"/>
      <c r="G106" s="69">
        <f t="shared" si="34"/>
        <v>0</v>
      </c>
      <c r="H106" s="67"/>
      <c r="I106" s="68"/>
      <c r="J106" s="69">
        <f t="shared" si="35"/>
        <v>0</v>
      </c>
      <c r="K106" s="67"/>
      <c r="L106" s="68"/>
      <c r="M106" s="69">
        <f t="shared" si="36"/>
        <v>0</v>
      </c>
      <c r="N106" s="67"/>
      <c r="O106" s="68"/>
      <c r="P106" s="69">
        <f t="shared" si="37"/>
        <v>0</v>
      </c>
      <c r="Q106" s="67"/>
      <c r="R106" s="68"/>
      <c r="S106" s="69">
        <f t="shared" si="38"/>
        <v>0</v>
      </c>
      <c r="T106" s="67"/>
      <c r="U106" s="68"/>
      <c r="V106" s="69">
        <f t="shared" si="39"/>
        <v>0</v>
      </c>
      <c r="W106" s="67"/>
      <c r="X106" s="68"/>
      <c r="Y106" s="69">
        <f t="shared" si="40"/>
        <v>0</v>
      </c>
      <c r="Z106" s="67"/>
      <c r="AA106" s="68"/>
      <c r="AB106" s="69">
        <f t="shared" si="41"/>
        <v>0</v>
      </c>
      <c r="AC106" s="67"/>
      <c r="AD106" s="68"/>
      <c r="AE106" s="69">
        <f t="shared" si="42"/>
        <v>0</v>
      </c>
      <c r="AF106" s="67"/>
      <c r="AG106" s="68"/>
      <c r="AH106" s="69">
        <f t="shared" si="43"/>
        <v>0</v>
      </c>
      <c r="AI106" s="67"/>
      <c r="AJ106" s="68"/>
      <c r="AK106" s="69">
        <f t="shared" si="44"/>
        <v>0</v>
      </c>
      <c r="AL106" s="67"/>
      <c r="AM106" s="68"/>
      <c r="AN106" s="69">
        <f t="shared" si="45"/>
        <v>0</v>
      </c>
      <c r="AO106" s="67"/>
      <c r="AP106" s="68"/>
      <c r="AQ106" s="69">
        <f t="shared" si="46"/>
        <v>0</v>
      </c>
      <c r="AR106" s="67"/>
      <c r="AS106" s="68"/>
      <c r="AT106" s="69">
        <f t="shared" si="47"/>
        <v>0</v>
      </c>
      <c r="AY106" s="148">
        <f t="shared" si="32"/>
        <v>0</v>
      </c>
      <c r="BA106" s="148">
        <f t="shared" si="33"/>
        <v>0</v>
      </c>
    </row>
    <row r="107" spans="2:53" ht="13">
      <c r="B107" s="44"/>
      <c r="C107" s="74">
        <f t="shared" si="48"/>
        <v>0</v>
      </c>
      <c r="D107" s="126"/>
      <c r="E107" s="67"/>
      <c r="F107" s="68"/>
      <c r="G107" s="69">
        <f t="shared" si="34"/>
        <v>0</v>
      </c>
      <c r="H107" s="67"/>
      <c r="I107" s="68"/>
      <c r="J107" s="69">
        <f t="shared" si="35"/>
        <v>0</v>
      </c>
      <c r="K107" s="67"/>
      <c r="L107" s="68"/>
      <c r="M107" s="69">
        <f t="shared" si="36"/>
        <v>0</v>
      </c>
      <c r="N107" s="67"/>
      <c r="O107" s="68"/>
      <c r="P107" s="69">
        <f t="shared" si="37"/>
        <v>0</v>
      </c>
      <c r="Q107" s="67"/>
      <c r="R107" s="68"/>
      <c r="S107" s="69">
        <f t="shared" si="38"/>
        <v>0</v>
      </c>
      <c r="T107" s="67"/>
      <c r="U107" s="68"/>
      <c r="V107" s="69">
        <f t="shared" si="39"/>
        <v>0</v>
      </c>
      <c r="W107" s="67"/>
      <c r="X107" s="68"/>
      <c r="Y107" s="69">
        <f t="shared" si="40"/>
        <v>0</v>
      </c>
      <c r="Z107" s="67"/>
      <c r="AA107" s="68"/>
      <c r="AB107" s="69">
        <f t="shared" si="41"/>
        <v>0</v>
      </c>
      <c r="AC107" s="67"/>
      <c r="AD107" s="68"/>
      <c r="AE107" s="69">
        <f t="shared" si="42"/>
        <v>0</v>
      </c>
      <c r="AF107" s="67"/>
      <c r="AG107" s="68"/>
      <c r="AH107" s="69">
        <f t="shared" si="43"/>
        <v>0</v>
      </c>
      <c r="AI107" s="67"/>
      <c r="AJ107" s="68"/>
      <c r="AK107" s="69">
        <f t="shared" si="44"/>
        <v>0</v>
      </c>
      <c r="AL107" s="67"/>
      <c r="AM107" s="68"/>
      <c r="AN107" s="69">
        <f t="shared" si="45"/>
        <v>0</v>
      </c>
      <c r="AO107" s="67"/>
      <c r="AP107" s="68"/>
      <c r="AQ107" s="69">
        <f t="shared" si="46"/>
        <v>0</v>
      </c>
      <c r="AR107" s="67"/>
      <c r="AS107" s="68"/>
      <c r="AT107" s="69">
        <f t="shared" si="47"/>
        <v>0</v>
      </c>
      <c r="AY107" s="148">
        <f t="shared" si="32"/>
        <v>0</v>
      </c>
      <c r="BA107" s="148">
        <f t="shared" si="33"/>
        <v>0</v>
      </c>
    </row>
    <row r="108" spans="2:53" ht="13">
      <c r="B108" s="44"/>
      <c r="C108" s="74">
        <f t="shared" si="48"/>
        <v>0</v>
      </c>
      <c r="D108" s="126"/>
      <c r="E108" s="67"/>
      <c r="F108" s="68"/>
      <c r="G108" s="69">
        <f t="shared" si="34"/>
        <v>0</v>
      </c>
      <c r="H108" s="67"/>
      <c r="I108" s="68"/>
      <c r="J108" s="69">
        <f t="shared" si="35"/>
        <v>0</v>
      </c>
      <c r="K108" s="67"/>
      <c r="L108" s="68"/>
      <c r="M108" s="69">
        <f t="shared" si="36"/>
        <v>0</v>
      </c>
      <c r="N108" s="67"/>
      <c r="O108" s="68"/>
      <c r="P108" s="69">
        <f t="shared" si="37"/>
        <v>0</v>
      </c>
      <c r="Q108" s="67"/>
      <c r="R108" s="68"/>
      <c r="S108" s="69">
        <f t="shared" si="38"/>
        <v>0</v>
      </c>
      <c r="T108" s="67"/>
      <c r="U108" s="68"/>
      <c r="V108" s="69">
        <f t="shared" si="39"/>
        <v>0</v>
      </c>
      <c r="W108" s="67"/>
      <c r="X108" s="68"/>
      <c r="Y108" s="69">
        <f t="shared" si="40"/>
        <v>0</v>
      </c>
      <c r="Z108" s="67"/>
      <c r="AA108" s="68"/>
      <c r="AB108" s="69">
        <f t="shared" si="41"/>
        <v>0</v>
      </c>
      <c r="AC108" s="67"/>
      <c r="AD108" s="68"/>
      <c r="AE108" s="69">
        <f t="shared" si="42"/>
        <v>0</v>
      </c>
      <c r="AF108" s="67"/>
      <c r="AG108" s="68"/>
      <c r="AH108" s="69">
        <f t="shared" si="43"/>
        <v>0</v>
      </c>
      <c r="AI108" s="67"/>
      <c r="AJ108" s="68"/>
      <c r="AK108" s="69">
        <f t="shared" si="44"/>
        <v>0</v>
      </c>
      <c r="AL108" s="67"/>
      <c r="AM108" s="68"/>
      <c r="AN108" s="69">
        <f t="shared" si="45"/>
        <v>0</v>
      </c>
      <c r="AO108" s="67"/>
      <c r="AP108" s="68"/>
      <c r="AQ108" s="69">
        <f t="shared" si="46"/>
        <v>0</v>
      </c>
      <c r="AR108" s="67"/>
      <c r="AS108" s="68"/>
      <c r="AT108" s="69">
        <f t="shared" si="47"/>
        <v>0</v>
      </c>
      <c r="AY108" s="148">
        <f t="shared" si="32"/>
        <v>0</v>
      </c>
      <c r="BA108" s="148">
        <f t="shared" si="33"/>
        <v>0</v>
      </c>
    </row>
    <row r="109" spans="2:53" ht="13">
      <c r="B109" s="44"/>
      <c r="C109" s="74">
        <f>G109+J109+M109+P109+S109+V109+Y109+AB109+AE109+AH109+AK109+AN109+AQ109+AT109</f>
        <v>0</v>
      </c>
      <c r="D109" s="126"/>
      <c r="E109" s="67"/>
      <c r="F109" s="68"/>
      <c r="G109" s="69">
        <f t="shared" si="34"/>
        <v>0</v>
      </c>
      <c r="H109" s="67"/>
      <c r="I109" s="68"/>
      <c r="J109" s="69">
        <f t="shared" si="35"/>
        <v>0</v>
      </c>
      <c r="K109" s="67"/>
      <c r="L109" s="68"/>
      <c r="M109" s="69">
        <f t="shared" si="36"/>
        <v>0</v>
      </c>
      <c r="N109" s="67"/>
      <c r="O109" s="68"/>
      <c r="P109" s="69">
        <f t="shared" si="37"/>
        <v>0</v>
      </c>
      <c r="Q109" s="67"/>
      <c r="R109" s="68"/>
      <c r="S109" s="69">
        <f t="shared" si="38"/>
        <v>0</v>
      </c>
      <c r="T109" s="67"/>
      <c r="U109" s="68"/>
      <c r="V109" s="69">
        <f t="shared" si="39"/>
        <v>0</v>
      </c>
      <c r="W109" s="67"/>
      <c r="X109" s="68"/>
      <c r="Y109" s="69">
        <f t="shared" si="40"/>
        <v>0</v>
      </c>
      <c r="Z109" s="67"/>
      <c r="AA109" s="68"/>
      <c r="AB109" s="69">
        <f t="shared" si="41"/>
        <v>0</v>
      </c>
      <c r="AC109" s="67"/>
      <c r="AD109" s="68"/>
      <c r="AE109" s="69">
        <f t="shared" si="42"/>
        <v>0</v>
      </c>
      <c r="AF109" s="67"/>
      <c r="AG109" s="68"/>
      <c r="AH109" s="69">
        <f t="shared" si="43"/>
        <v>0</v>
      </c>
      <c r="AI109" s="67"/>
      <c r="AJ109" s="68"/>
      <c r="AK109" s="69">
        <f t="shared" si="44"/>
        <v>0</v>
      </c>
      <c r="AL109" s="67"/>
      <c r="AM109" s="68"/>
      <c r="AN109" s="69">
        <f t="shared" si="45"/>
        <v>0</v>
      </c>
      <c r="AO109" s="67"/>
      <c r="AP109" s="68"/>
      <c r="AQ109" s="69">
        <f t="shared" si="46"/>
        <v>0</v>
      </c>
      <c r="AR109" s="67"/>
      <c r="AS109" s="68"/>
      <c r="AT109" s="69">
        <f t="shared" si="47"/>
        <v>0</v>
      </c>
      <c r="AY109" s="148">
        <f t="shared" si="32"/>
        <v>0</v>
      </c>
      <c r="BA109" s="148">
        <f t="shared" si="33"/>
        <v>0</v>
      </c>
    </row>
    <row r="110" spans="2:53" ht="13.5" thickBot="1">
      <c r="B110" s="45"/>
      <c r="C110" s="75">
        <f>G110+J110+M110+P110+S110+V110+Y110+AB110+AE110+AH110+AK110+AN110+AQ110+AT110</f>
        <v>0</v>
      </c>
      <c r="D110" s="127"/>
      <c r="E110" s="70"/>
      <c r="F110" s="71"/>
      <c r="G110" s="72">
        <f t="shared" si="34"/>
        <v>0</v>
      </c>
      <c r="H110" s="70"/>
      <c r="I110" s="71"/>
      <c r="J110" s="72">
        <f t="shared" si="35"/>
        <v>0</v>
      </c>
      <c r="K110" s="70"/>
      <c r="L110" s="71"/>
      <c r="M110" s="72">
        <f t="shared" si="36"/>
        <v>0</v>
      </c>
      <c r="N110" s="70"/>
      <c r="O110" s="71"/>
      <c r="P110" s="72">
        <f t="shared" si="37"/>
        <v>0</v>
      </c>
      <c r="Q110" s="70"/>
      <c r="R110" s="71"/>
      <c r="S110" s="72">
        <f t="shared" si="38"/>
        <v>0</v>
      </c>
      <c r="T110" s="70"/>
      <c r="U110" s="71"/>
      <c r="V110" s="72">
        <f t="shared" si="39"/>
        <v>0</v>
      </c>
      <c r="W110" s="70"/>
      <c r="X110" s="71"/>
      <c r="Y110" s="72">
        <f t="shared" si="40"/>
        <v>0</v>
      </c>
      <c r="Z110" s="70"/>
      <c r="AA110" s="71"/>
      <c r="AB110" s="72">
        <f t="shared" si="41"/>
        <v>0</v>
      </c>
      <c r="AC110" s="70"/>
      <c r="AD110" s="71"/>
      <c r="AE110" s="72">
        <f t="shared" si="42"/>
        <v>0</v>
      </c>
      <c r="AF110" s="70"/>
      <c r="AG110" s="71"/>
      <c r="AH110" s="72">
        <f t="shared" si="43"/>
        <v>0</v>
      </c>
      <c r="AI110" s="70"/>
      <c r="AJ110" s="71"/>
      <c r="AK110" s="72">
        <f t="shared" si="44"/>
        <v>0</v>
      </c>
      <c r="AL110" s="70"/>
      <c r="AM110" s="71"/>
      <c r="AN110" s="72">
        <f t="shared" si="45"/>
        <v>0</v>
      </c>
      <c r="AO110" s="70"/>
      <c r="AP110" s="71"/>
      <c r="AQ110" s="72">
        <f t="shared" si="46"/>
        <v>0</v>
      </c>
      <c r="AR110" s="70"/>
      <c r="AS110" s="71"/>
      <c r="AT110" s="72">
        <f t="shared" si="47"/>
        <v>0</v>
      </c>
      <c r="AY110" s="148">
        <f t="shared" si="32"/>
        <v>0</v>
      </c>
      <c r="BA110" s="148">
        <f t="shared" si="33"/>
        <v>0</v>
      </c>
    </row>
    <row r="111" spans="2:53" ht="5.15" customHeight="1" thickBot="1">
      <c r="AY111" s="148">
        <f t="shared" si="32"/>
        <v>0</v>
      </c>
      <c r="BA111" s="148">
        <f t="shared" si="33"/>
        <v>0</v>
      </c>
    </row>
    <row r="112" spans="2:53" ht="13.5" thickBot="1">
      <c r="B112" s="15" t="s">
        <v>146</v>
      </c>
      <c r="C112" s="128">
        <f>SUM(C113:C162)</f>
        <v>0</v>
      </c>
      <c r="D112" s="24"/>
      <c r="E112" s="25"/>
      <c r="F112" s="26"/>
      <c r="G112" s="130">
        <f>SUM(G113:G162)</f>
        <v>0</v>
      </c>
      <c r="H112" s="25"/>
      <c r="I112" s="26"/>
      <c r="J112" s="130">
        <f>SUM(J113:J162)</f>
        <v>0</v>
      </c>
      <c r="K112" s="25"/>
      <c r="L112" s="26"/>
      <c r="M112" s="130">
        <f>SUM(M113:M162)</f>
        <v>0</v>
      </c>
      <c r="N112" s="25"/>
      <c r="O112" s="26"/>
      <c r="P112" s="130">
        <f>SUM(P113:P162)</f>
        <v>0</v>
      </c>
      <c r="Q112" s="25"/>
      <c r="R112" s="26"/>
      <c r="S112" s="130">
        <f>SUM(S113:S162)</f>
        <v>0</v>
      </c>
      <c r="T112" s="25"/>
      <c r="U112" s="26"/>
      <c r="V112" s="130">
        <f>SUM(V113:V162)</f>
        <v>0</v>
      </c>
      <c r="W112" s="25"/>
      <c r="X112" s="26"/>
      <c r="Y112" s="130">
        <f>SUM(Y113:Y162)</f>
        <v>0</v>
      </c>
      <c r="Z112" s="25"/>
      <c r="AA112" s="26"/>
      <c r="AB112" s="130">
        <f>SUM(AB113:AB162)</f>
        <v>0</v>
      </c>
      <c r="AC112" s="25"/>
      <c r="AD112" s="26"/>
      <c r="AE112" s="130">
        <f>SUM(AE113:AE162)</f>
        <v>0</v>
      </c>
      <c r="AF112" s="25"/>
      <c r="AG112" s="26"/>
      <c r="AH112" s="130">
        <f>SUM(AH113:AH162)</f>
        <v>0</v>
      </c>
      <c r="AI112" s="25"/>
      <c r="AJ112" s="26"/>
      <c r="AK112" s="130">
        <f>SUM(AK113:AK162)</f>
        <v>0</v>
      </c>
      <c r="AL112" s="25"/>
      <c r="AM112" s="26"/>
      <c r="AN112" s="130">
        <f>SUM(AN113:AN162)</f>
        <v>0</v>
      </c>
      <c r="AO112" s="25"/>
      <c r="AP112" s="26"/>
      <c r="AQ112" s="130">
        <f>SUM(AQ113:AQ162)</f>
        <v>0</v>
      </c>
      <c r="AR112" s="25"/>
      <c r="AS112" s="26"/>
      <c r="AT112" s="130">
        <f>SUM(AT113:AT162)</f>
        <v>0</v>
      </c>
      <c r="AY112" s="148">
        <f t="shared" si="32"/>
        <v>0</v>
      </c>
      <c r="BA112" s="148">
        <f t="shared" si="33"/>
        <v>0</v>
      </c>
    </row>
    <row r="113" spans="2:53" ht="13">
      <c r="B113" s="43"/>
      <c r="C113" s="74">
        <f>G113+J113+M113+P113+S113+V113+Y113+AB113+AE113+AH113+AK113+AN113+AQ113+AT113</f>
        <v>0</v>
      </c>
      <c r="D113" s="48"/>
      <c r="E113" s="67"/>
      <c r="F113" s="68"/>
      <c r="G113" s="69">
        <f t="shared" ref="G113:G162" si="49">F113*E113</f>
        <v>0</v>
      </c>
      <c r="H113" s="67"/>
      <c r="I113" s="68"/>
      <c r="J113" s="69">
        <f t="shared" ref="J113:J162" si="50">I113*H113</f>
        <v>0</v>
      </c>
      <c r="K113" s="67"/>
      <c r="L113" s="68"/>
      <c r="M113" s="69">
        <f t="shared" ref="M113:M162" si="51">L113*K113</f>
        <v>0</v>
      </c>
      <c r="N113" s="67"/>
      <c r="O113" s="68"/>
      <c r="P113" s="69">
        <f t="shared" ref="P113:P162" si="52">O113*N113</f>
        <v>0</v>
      </c>
      <c r="Q113" s="67"/>
      <c r="R113" s="68"/>
      <c r="S113" s="69">
        <f t="shared" ref="S113:S162" si="53">R113*Q113</f>
        <v>0</v>
      </c>
      <c r="T113" s="67"/>
      <c r="U113" s="68"/>
      <c r="V113" s="69">
        <f t="shared" ref="V113:V162" si="54">U113*T113</f>
        <v>0</v>
      </c>
      <c r="W113" s="67"/>
      <c r="X113" s="68"/>
      <c r="Y113" s="69">
        <f t="shared" ref="Y113:Y162" si="55">X113*W113</f>
        <v>0</v>
      </c>
      <c r="Z113" s="67"/>
      <c r="AA113" s="68"/>
      <c r="AB113" s="69">
        <f t="shared" ref="AB113:AB162" si="56">AA113*Z113</f>
        <v>0</v>
      </c>
      <c r="AC113" s="67"/>
      <c r="AD113" s="68"/>
      <c r="AE113" s="69">
        <f t="shared" ref="AE113:AE162" si="57">AD113*AC113</f>
        <v>0</v>
      </c>
      <c r="AF113" s="67"/>
      <c r="AG113" s="68"/>
      <c r="AH113" s="69">
        <f t="shared" ref="AH113:AH162" si="58">AG113*AF113</f>
        <v>0</v>
      </c>
      <c r="AI113" s="67"/>
      <c r="AJ113" s="68"/>
      <c r="AK113" s="69">
        <f t="shared" ref="AK113:AK162" si="59">AJ113*AI113</f>
        <v>0</v>
      </c>
      <c r="AL113" s="67"/>
      <c r="AM113" s="68"/>
      <c r="AN113" s="69">
        <f t="shared" ref="AN113:AN162" si="60">AM113*AL113</f>
        <v>0</v>
      </c>
      <c r="AO113" s="67"/>
      <c r="AP113" s="68"/>
      <c r="AQ113" s="69">
        <f t="shared" ref="AQ113:AQ162" si="61">AP113*AO113</f>
        <v>0</v>
      </c>
      <c r="AR113" s="67"/>
      <c r="AS113" s="68"/>
      <c r="AT113" s="69">
        <f t="shared" ref="AT113:AT162" si="62">AS113*AR113</f>
        <v>0</v>
      </c>
      <c r="AY113" s="148">
        <f t="shared" si="32"/>
        <v>0</v>
      </c>
      <c r="BA113" s="148">
        <f t="shared" si="33"/>
        <v>0</v>
      </c>
    </row>
    <row r="114" spans="2:53" ht="13">
      <c r="B114" s="44"/>
      <c r="C114" s="74">
        <f>G114+J114+M114+P114+S114+V114+Y114+AB114+AE114+AH114+AK114+AN114+AQ114+AT114</f>
        <v>0</v>
      </c>
      <c r="D114" s="126"/>
      <c r="E114" s="67"/>
      <c r="F114" s="68"/>
      <c r="G114" s="69">
        <f t="shared" si="49"/>
        <v>0</v>
      </c>
      <c r="H114" s="67"/>
      <c r="I114" s="68"/>
      <c r="J114" s="69">
        <f t="shared" si="50"/>
        <v>0</v>
      </c>
      <c r="K114" s="67"/>
      <c r="L114" s="68"/>
      <c r="M114" s="69">
        <f t="shared" si="51"/>
        <v>0</v>
      </c>
      <c r="N114" s="67"/>
      <c r="O114" s="68"/>
      <c r="P114" s="69">
        <f t="shared" si="52"/>
        <v>0</v>
      </c>
      <c r="Q114" s="67"/>
      <c r="R114" s="68"/>
      <c r="S114" s="69">
        <f t="shared" si="53"/>
        <v>0</v>
      </c>
      <c r="T114" s="67"/>
      <c r="U114" s="68"/>
      <c r="V114" s="69">
        <f t="shared" si="54"/>
        <v>0</v>
      </c>
      <c r="W114" s="67"/>
      <c r="X114" s="68"/>
      <c r="Y114" s="69">
        <f t="shared" si="55"/>
        <v>0</v>
      </c>
      <c r="Z114" s="67"/>
      <c r="AA114" s="68"/>
      <c r="AB114" s="69">
        <f t="shared" si="56"/>
        <v>0</v>
      </c>
      <c r="AC114" s="67"/>
      <c r="AD114" s="68"/>
      <c r="AE114" s="69">
        <f t="shared" si="57"/>
        <v>0</v>
      </c>
      <c r="AF114" s="67"/>
      <c r="AG114" s="68"/>
      <c r="AH114" s="69">
        <f t="shared" si="58"/>
        <v>0</v>
      </c>
      <c r="AI114" s="67"/>
      <c r="AJ114" s="68"/>
      <c r="AK114" s="69">
        <f t="shared" si="59"/>
        <v>0</v>
      </c>
      <c r="AL114" s="67"/>
      <c r="AM114" s="68"/>
      <c r="AN114" s="69">
        <f t="shared" si="60"/>
        <v>0</v>
      </c>
      <c r="AO114" s="67"/>
      <c r="AP114" s="68"/>
      <c r="AQ114" s="69">
        <f t="shared" si="61"/>
        <v>0</v>
      </c>
      <c r="AR114" s="67"/>
      <c r="AS114" s="68"/>
      <c r="AT114" s="69">
        <f t="shared" si="62"/>
        <v>0</v>
      </c>
      <c r="AY114" s="148">
        <f t="shared" si="32"/>
        <v>0</v>
      </c>
      <c r="BA114" s="148">
        <f t="shared" si="33"/>
        <v>0</v>
      </c>
    </row>
    <row r="115" spans="2:53" ht="13">
      <c r="B115" s="44"/>
      <c r="C115" s="74">
        <f>G115+J115+M115+P115+S115+V115+Y115+AB115+AE115+AH115+AK115+AN115+AQ115+AT115</f>
        <v>0</v>
      </c>
      <c r="D115" s="126"/>
      <c r="E115" s="67"/>
      <c r="F115" s="68"/>
      <c r="G115" s="69">
        <f t="shared" si="49"/>
        <v>0</v>
      </c>
      <c r="H115" s="67"/>
      <c r="I115" s="68"/>
      <c r="J115" s="69">
        <f t="shared" si="50"/>
        <v>0</v>
      </c>
      <c r="K115" s="67"/>
      <c r="L115" s="68"/>
      <c r="M115" s="69">
        <f t="shared" si="51"/>
        <v>0</v>
      </c>
      <c r="N115" s="67"/>
      <c r="O115" s="68"/>
      <c r="P115" s="69">
        <f t="shared" si="52"/>
        <v>0</v>
      </c>
      <c r="Q115" s="67"/>
      <c r="R115" s="68"/>
      <c r="S115" s="69">
        <f t="shared" si="53"/>
        <v>0</v>
      </c>
      <c r="T115" s="67"/>
      <c r="U115" s="68"/>
      <c r="V115" s="69">
        <f t="shared" si="54"/>
        <v>0</v>
      </c>
      <c r="W115" s="67"/>
      <c r="X115" s="68"/>
      <c r="Y115" s="69">
        <f t="shared" si="55"/>
        <v>0</v>
      </c>
      <c r="Z115" s="67"/>
      <c r="AA115" s="68"/>
      <c r="AB115" s="69">
        <f t="shared" si="56"/>
        <v>0</v>
      </c>
      <c r="AC115" s="67"/>
      <c r="AD115" s="68"/>
      <c r="AE115" s="69">
        <f t="shared" si="57"/>
        <v>0</v>
      </c>
      <c r="AF115" s="67"/>
      <c r="AG115" s="68"/>
      <c r="AH115" s="69">
        <f t="shared" si="58"/>
        <v>0</v>
      </c>
      <c r="AI115" s="67"/>
      <c r="AJ115" s="68"/>
      <c r="AK115" s="69">
        <f t="shared" si="59"/>
        <v>0</v>
      </c>
      <c r="AL115" s="67"/>
      <c r="AM115" s="68"/>
      <c r="AN115" s="69">
        <f t="shared" si="60"/>
        <v>0</v>
      </c>
      <c r="AO115" s="67"/>
      <c r="AP115" s="68"/>
      <c r="AQ115" s="69">
        <f t="shared" si="61"/>
        <v>0</v>
      </c>
      <c r="AR115" s="67"/>
      <c r="AS115" s="68"/>
      <c r="AT115" s="69">
        <f t="shared" si="62"/>
        <v>0</v>
      </c>
      <c r="AY115" s="148">
        <f t="shared" si="32"/>
        <v>0</v>
      </c>
      <c r="BA115" s="148">
        <f t="shared" si="33"/>
        <v>0</v>
      </c>
    </row>
    <row r="116" spans="2:53" ht="13">
      <c r="B116" s="44"/>
      <c r="C116" s="74">
        <f t="shared" ref="C116:C161" si="63">G116+J116+M116+P116+S116+V116+Y116+AB116+AE116+AH116+AK116+AN116+AQ116+AT116</f>
        <v>0</v>
      </c>
      <c r="D116" s="126"/>
      <c r="E116" s="67"/>
      <c r="F116" s="68"/>
      <c r="G116" s="69">
        <f t="shared" si="49"/>
        <v>0</v>
      </c>
      <c r="H116" s="67"/>
      <c r="I116" s="68"/>
      <c r="J116" s="69">
        <f t="shared" si="50"/>
        <v>0</v>
      </c>
      <c r="K116" s="67"/>
      <c r="L116" s="68"/>
      <c r="M116" s="69">
        <f t="shared" si="51"/>
        <v>0</v>
      </c>
      <c r="N116" s="67"/>
      <c r="O116" s="68"/>
      <c r="P116" s="69">
        <f t="shared" si="52"/>
        <v>0</v>
      </c>
      <c r="Q116" s="67"/>
      <c r="R116" s="68"/>
      <c r="S116" s="69">
        <f t="shared" si="53"/>
        <v>0</v>
      </c>
      <c r="T116" s="67"/>
      <c r="U116" s="68"/>
      <c r="V116" s="69">
        <f t="shared" si="54"/>
        <v>0</v>
      </c>
      <c r="W116" s="67"/>
      <c r="X116" s="68"/>
      <c r="Y116" s="69">
        <f t="shared" si="55"/>
        <v>0</v>
      </c>
      <c r="Z116" s="67"/>
      <c r="AA116" s="68"/>
      <c r="AB116" s="69">
        <f t="shared" si="56"/>
        <v>0</v>
      </c>
      <c r="AC116" s="67"/>
      <c r="AD116" s="68"/>
      <c r="AE116" s="69">
        <f t="shared" si="57"/>
        <v>0</v>
      </c>
      <c r="AF116" s="67"/>
      <c r="AG116" s="68"/>
      <c r="AH116" s="69">
        <f t="shared" si="58"/>
        <v>0</v>
      </c>
      <c r="AI116" s="67"/>
      <c r="AJ116" s="68"/>
      <c r="AK116" s="69">
        <f t="shared" si="59"/>
        <v>0</v>
      </c>
      <c r="AL116" s="67"/>
      <c r="AM116" s="68"/>
      <c r="AN116" s="69">
        <f t="shared" si="60"/>
        <v>0</v>
      </c>
      <c r="AO116" s="67"/>
      <c r="AP116" s="68"/>
      <c r="AQ116" s="69">
        <f t="shared" si="61"/>
        <v>0</v>
      </c>
      <c r="AR116" s="67"/>
      <c r="AS116" s="68"/>
      <c r="AT116" s="69">
        <f t="shared" si="62"/>
        <v>0</v>
      </c>
      <c r="AY116" s="148">
        <f t="shared" si="32"/>
        <v>0</v>
      </c>
      <c r="BA116" s="148">
        <f t="shared" si="33"/>
        <v>0</v>
      </c>
    </row>
    <row r="117" spans="2:53" ht="13">
      <c r="B117" s="44"/>
      <c r="C117" s="74">
        <f t="shared" si="63"/>
        <v>0</v>
      </c>
      <c r="D117" s="126"/>
      <c r="E117" s="67"/>
      <c r="F117" s="68"/>
      <c r="G117" s="69">
        <f t="shared" si="49"/>
        <v>0</v>
      </c>
      <c r="H117" s="67"/>
      <c r="I117" s="68"/>
      <c r="J117" s="69">
        <f t="shared" si="50"/>
        <v>0</v>
      </c>
      <c r="K117" s="67"/>
      <c r="L117" s="68"/>
      <c r="M117" s="69">
        <f t="shared" si="51"/>
        <v>0</v>
      </c>
      <c r="N117" s="67"/>
      <c r="O117" s="68"/>
      <c r="P117" s="69">
        <f t="shared" si="52"/>
        <v>0</v>
      </c>
      <c r="Q117" s="67"/>
      <c r="R117" s="68"/>
      <c r="S117" s="69">
        <f t="shared" si="53"/>
        <v>0</v>
      </c>
      <c r="T117" s="67"/>
      <c r="U117" s="68"/>
      <c r="V117" s="69">
        <f t="shared" si="54"/>
        <v>0</v>
      </c>
      <c r="W117" s="67"/>
      <c r="X117" s="68"/>
      <c r="Y117" s="69">
        <f t="shared" si="55"/>
        <v>0</v>
      </c>
      <c r="Z117" s="67"/>
      <c r="AA117" s="68"/>
      <c r="AB117" s="69">
        <f t="shared" si="56"/>
        <v>0</v>
      </c>
      <c r="AC117" s="67"/>
      <c r="AD117" s="68"/>
      <c r="AE117" s="69">
        <f t="shared" si="57"/>
        <v>0</v>
      </c>
      <c r="AF117" s="67"/>
      <c r="AG117" s="68"/>
      <c r="AH117" s="69">
        <f t="shared" si="58"/>
        <v>0</v>
      </c>
      <c r="AI117" s="67"/>
      <c r="AJ117" s="68"/>
      <c r="AK117" s="69">
        <f t="shared" si="59"/>
        <v>0</v>
      </c>
      <c r="AL117" s="67"/>
      <c r="AM117" s="68"/>
      <c r="AN117" s="69">
        <f t="shared" si="60"/>
        <v>0</v>
      </c>
      <c r="AO117" s="67"/>
      <c r="AP117" s="68"/>
      <c r="AQ117" s="69">
        <f t="shared" si="61"/>
        <v>0</v>
      </c>
      <c r="AR117" s="67"/>
      <c r="AS117" s="68"/>
      <c r="AT117" s="69">
        <f t="shared" si="62"/>
        <v>0</v>
      </c>
      <c r="AY117" s="148">
        <f t="shared" si="32"/>
        <v>0</v>
      </c>
      <c r="BA117" s="148">
        <f t="shared" si="33"/>
        <v>0</v>
      </c>
    </row>
    <row r="118" spans="2:53" ht="13">
      <c r="B118" s="44"/>
      <c r="C118" s="74">
        <f t="shared" si="63"/>
        <v>0</v>
      </c>
      <c r="D118" s="126"/>
      <c r="E118" s="67"/>
      <c r="F118" s="68"/>
      <c r="G118" s="69">
        <f t="shared" si="49"/>
        <v>0</v>
      </c>
      <c r="H118" s="67"/>
      <c r="I118" s="68"/>
      <c r="J118" s="69">
        <f t="shared" si="50"/>
        <v>0</v>
      </c>
      <c r="K118" s="67"/>
      <c r="L118" s="68"/>
      <c r="M118" s="69">
        <f t="shared" si="51"/>
        <v>0</v>
      </c>
      <c r="N118" s="67"/>
      <c r="O118" s="68"/>
      <c r="P118" s="69">
        <f t="shared" si="52"/>
        <v>0</v>
      </c>
      <c r="Q118" s="67"/>
      <c r="R118" s="68"/>
      <c r="S118" s="69">
        <f t="shared" si="53"/>
        <v>0</v>
      </c>
      <c r="T118" s="67"/>
      <c r="U118" s="68"/>
      <c r="V118" s="69">
        <f t="shared" si="54"/>
        <v>0</v>
      </c>
      <c r="W118" s="67"/>
      <c r="X118" s="68"/>
      <c r="Y118" s="69">
        <f t="shared" si="55"/>
        <v>0</v>
      </c>
      <c r="Z118" s="67"/>
      <c r="AA118" s="68"/>
      <c r="AB118" s="69">
        <f t="shared" si="56"/>
        <v>0</v>
      </c>
      <c r="AC118" s="67"/>
      <c r="AD118" s="68"/>
      <c r="AE118" s="69">
        <f t="shared" si="57"/>
        <v>0</v>
      </c>
      <c r="AF118" s="67"/>
      <c r="AG118" s="68"/>
      <c r="AH118" s="69">
        <f t="shared" si="58"/>
        <v>0</v>
      </c>
      <c r="AI118" s="67"/>
      <c r="AJ118" s="68"/>
      <c r="AK118" s="69">
        <f t="shared" si="59"/>
        <v>0</v>
      </c>
      <c r="AL118" s="67"/>
      <c r="AM118" s="68"/>
      <c r="AN118" s="69">
        <f t="shared" si="60"/>
        <v>0</v>
      </c>
      <c r="AO118" s="67"/>
      <c r="AP118" s="68"/>
      <c r="AQ118" s="69">
        <f t="shared" si="61"/>
        <v>0</v>
      </c>
      <c r="AR118" s="67"/>
      <c r="AS118" s="68"/>
      <c r="AT118" s="69">
        <f t="shared" si="62"/>
        <v>0</v>
      </c>
      <c r="AY118" s="148">
        <f t="shared" si="32"/>
        <v>0</v>
      </c>
      <c r="BA118" s="148">
        <f t="shared" si="33"/>
        <v>0</v>
      </c>
    </row>
    <row r="119" spans="2:53" ht="13">
      <c r="B119" s="44"/>
      <c r="C119" s="74">
        <f t="shared" si="63"/>
        <v>0</v>
      </c>
      <c r="D119" s="126"/>
      <c r="E119" s="67"/>
      <c r="F119" s="68"/>
      <c r="G119" s="69">
        <f t="shared" si="49"/>
        <v>0</v>
      </c>
      <c r="H119" s="67"/>
      <c r="I119" s="68"/>
      <c r="J119" s="69">
        <f t="shared" si="50"/>
        <v>0</v>
      </c>
      <c r="K119" s="67"/>
      <c r="L119" s="68"/>
      <c r="M119" s="69">
        <f t="shared" si="51"/>
        <v>0</v>
      </c>
      <c r="N119" s="67"/>
      <c r="O119" s="68"/>
      <c r="P119" s="69">
        <f t="shared" si="52"/>
        <v>0</v>
      </c>
      <c r="Q119" s="67"/>
      <c r="R119" s="68"/>
      <c r="S119" s="69">
        <f t="shared" si="53"/>
        <v>0</v>
      </c>
      <c r="T119" s="67"/>
      <c r="U119" s="68"/>
      <c r="V119" s="69">
        <f t="shared" si="54"/>
        <v>0</v>
      </c>
      <c r="W119" s="67"/>
      <c r="X119" s="68"/>
      <c r="Y119" s="69">
        <f t="shared" si="55"/>
        <v>0</v>
      </c>
      <c r="Z119" s="67"/>
      <c r="AA119" s="68"/>
      <c r="AB119" s="69">
        <f t="shared" si="56"/>
        <v>0</v>
      </c>
      <c r="AC119" s="67"/>
      <c r="AD119" s="68"/>
      <c r="AE119" s="69">
        <f t="shared" si="57"/>
        <v>0</v>
      </c>
      <c r="AF119" s="67"/>
      <c r="AG119" s="68"/>
      <c r="AH119" s="69">
        <f t="shared" si="58"/>
        <v>0</v>
      </c>
      <c r="AI119" s="67"/>
      <c r="AJ119" s="68"/>
      <c r="AK119" s="69">
        <f t="shared" si="59"/>
        <v>0</v>
      </c>
      <c r="AL119" s="67"/>
      <c r="AM119" s="68"/>
      <c r="AN119" s="69">
        <f t="shared" si="60"/>
        <v>0</v>
      </c>
      <c r="AO119" s="67"/>
      <c r="AP119" s="68"/>
      <c r="AQ119" s="69">
        <f t="shared" si="61"/>
        <v>0</v>
      </c>
      <c r="AR119" s="67"/>
      <c r="AS119" s="68"/>
      <c r="AT119" s="69">
        <f t="shared" si="62"/>
        <v>0</v>
      </c>
      <c r="AY119" s="148">
        <f t="shared" si="32"/>
        <v>0</v>
      </c>
      <c r="BA119" s="148">
        <f t="shared" si="33"/>
        <v>0</v>
      </c>
    </row>
    <row r="120" spans="2:53" ht="13">
      <c r="B120" s="44"/>
      <c r="C120" s="74">
        <f t="shared" si="63"/>
        <v>0</v>
      </c>
      <c r="D120" s="126"/>
      <c r="E120" s="67"/>
      <c r="F120" s="68"/>
      <c r="G120" s="69">
        <f t="shared" si="49"/>
        <v>0</v>
      </c>
      <c r="H120" s="67"/>
      <c r="I120" s="68"/>
      <c r="J120" s="69">
        <f t="shared" si="50"/>
        <v>0</v>
      </c>
      <c r="K120" s="67"/>
      <c r="L120" s="68"/>
      <c r="M120" s="69">
        <f t="shared" si="51"/>
        <v>0</v>
      </c>
      <c r="N120" s="67"/>
      <c r="O120" s="68"/>
      <c r="P120" s="69">
        <f t="shared" si="52"/>
        <v>0</v>
      </c>
      <c r="Q120" s="67"/>
      <c r="R120" s="68"/>
      <c r="S120" s="69">
        <f t="shared" si="53"/>
        <v>0</v>
      </c>
      <c r="T120" s="67"/>
      <c r="U120" s="68"/>
      <c r="V120" s="69">
        <f t="shared" si="54"/>
        <v>0</v>
      </c>
      <c r="W120" s="67"/>
      <c r="X120" s="68"/>
      <c r="Y120" s="69">
        <f t="shared" si="55"/>
        <v>0</v>
      </c>
      <c r="Z120" s="67"/>
      <c r="AA120" s="68"/>
      <c r="AB120" s="69">
        <f t="shared" si="56"/>
        <v>0</v>
      </c>
      <c r="AC120" s="67"/>
      <c r="AD120" s="68"/>
      <c r="AE120" s="69">
        <f t="shared" si="57"/>
        <v>0</v>
      </c>
      <c r="AF120" s="67"/>
      <c r="AG120" s="68"/>
      <c r="AH120" s="69">
        <f t="shared" si="58"/>
        <v>0</v>
      </c>
      <c r="AI120" s="67"/>
      <c r="AJ120" s="68"/>
      <c r="AK120" s="69">
        <f t="shared" si="59"/>
        <v>0</v>
      </c>
      <c r="AL120" s="67"/>
      <c r="AM120" s="68"/>
      <c r="AN120" s="69">
        <f t="shared" si="60"/>
        <v>0</v>
      </c>
      <c r="AO120" s="67"/>
      <c r="AP120" s="68"/>
      <c r="AQ120" s="69">
        <f t="shared" si="61"/>
        <v>0</v>
      </c>
      <c r="AR120" s="67"/>
      <c r="AS120" s="68"/>
      <c r="AT120" s="69">
        <f t="shared" si="62"/>
        <v>0</v>
      </c>
      <c r="AY120" s="148">
        <f t="shared" si="32"/>
        <v>0</v>
      </c>
      <c r="BA120" s="148">
        <f t="shared" si="33"/>
        <v>0</v>
      </c>
    </row>
    <row r="121" spans="2:53" ht="13">
      <c r="B121" s="44"/>
      <c r="C121" s="74">
        <f t="shared" si="63"/>
        <v>0</v>
      </c>
      <c r="D121" s="126"/>
      <c r="E121" s="67"/>
      <c r="F121" s="68"/>
      <c r="G121" s="69">
        <f t="shared" si="49"/>
        <v>0</v>
      </c>
      <c r="H121" s="67"/>
      <c r="I121" s="68"/>
      <c r="J121" s="69">
        <f t="shared" si="50"/>
        <v>0</v>
      </c>
      <c r="K121" s="67"/>
      <c r="L121" s="68"/>
      <c r="M121" s="69">
        <f t="shared" si="51"/>
        <v>0</v>
      </c>
      <c r="N121" s="67"/>
      <c r="O121" s="68"/>
      <c r="P121" s="69">
        <f t="shared" si="52"/>
        <v>0</v>
      </c>
      <c r="Q121" s="67"/>
      <c r="R121" s="68"/>
      <c r="S121" s="69">
        <f t="shared" si="53"/>
        <v>0</v>
      </c>
      <c r="T121" s="67"/>
      <c r="U121" s="68"/>
      <c r="V121" s="69">
        <f t="shared" si="54"/>
        <v>0</v>
      </c>
      <c r="W121" s="67"/>
      <c r="X121" s="68"/>
      <c r="Y121" s="69">
        <f t="shared" si="55"/>
        <v>0</v>
      </c>
      <c r="Z121" s="67"/>
      <c r="AA121" s="68"/>
      <c r="AB121" s="69">
        <f t="shared" si="56"/>
        <v>0</v>
      </c>
      <c r="AC121" s="67"/>
      <c r="AD121" s="68"/>
      <c r="AE121" s="69">
        <f t="shared" si="57"/>
        <v>0</v>
      </c>
      <c r="AF121" s="67"/>
      <c r="AG121" s="68"/>
      <c r="AH121" s="69">
        <f t="shared" si="58"/>
        <v>0</v>
      </c>
      <c r="AI121" s="67"/>
      <c r="AJ121" s="68"/>
      <c r="AK121" s="69">
        <f t="shared" si="59"/>
        <v>0</v>
      </c>
      <c r="AL121" s="67"/>
      <c r="AM121" s="68"/>
      <c r="AN121" s="69">
        <f t="shared" si="60"/>
        <v>0</v>
      </c>
      <c r="AO121" s="67"/>
      <c r="AP121" s="68"/>
      <c r="AQ121" s="69">
        <f t="shared" si="61"/>
        <v>0</v>
      </c>
      <c r="AR121" s="67"/>
      <c r="AS121" s="68"/>
      <c r="AT121" s="69">
        <f t="shared" si="62"/>
        <v>0</v>
      </c>
      <c r="AY121" s="148">
        <f t="shared" si="32"/>
        <v>0</v>
      </c>
      <c r="BA121" s="148">
        <f t="shared" si="33"/>
        <v>0</v>
      </c>
    </row>
    <row r="122" spans="2:53" ht="13">
      <c r="B122" s="44"/>
      <c r="C122" s="74">
        <f t="shared" si="63"/>
        <v>0</v>
      </c>
      <c r="D122" s="126"/>
      <c r="E122" s="67"/>
      <c r="F122" s="68"/>
      <c r="G122" s="69">
        <f t="shared" si="49"/>
        <v>0</v>
      </c>
      <c r="H122" s="67"/>
      <c r="I122" s="68"/>
      <c r="J122" s="69">
        <f t="shared" si="50"/>
        <v>0</v>
      </c>
      <c r="K122" s="67"/>
      <c r="L122" s="68"/>
      <c r="M122" s="69">
        <f t="shared" si="51"/>
        <v>0</v>
      </c>
      <c r="N122" s="67"/>
      <c r="O122" s="68"/>
      <c r="P122" s="69">
        <f t="shared" si="52"/>
        <v>0</v>
      </c>
      <c r="Q122" s="67"/>
      <c r="R122" s="68"/>
      <c r="S122" s="69">
        <f t="shared" si="53"/>
        <v>0</v>
      </c>
      <c r="T122" s="67"/>
      <c r="U122" s="68"/>
      <c r="V122" s="69">
        <f t="shared" si="54"/>
        <v>0</v>
      </c>
      <c r="W122" s="67"/>
      <c r="X122" s="68"/>
      <c r="Y122" s="69">
        <f t="shared" si="55"/>
        <v>0</v>
      </c>
      <c r="Z122" s="67"/>
      <c r="AA122" s="68"/>
      <c r="AB122" s="69">
        <f t="shared" si="56"/>
        <v>0</v>
      </c>
      <c r="AC122" s="67"/>
      <c r="AD122" s="68"/>
      <c r="AE122" s="69">
        <f t="shared" si="57"/>
        <v>0</v>
      </c>
      <c r="AF122" s="67"/>
      <c r="AG122" s="68"/>
      <c r="AH122" s="69">
        <f t="shared" si="58"/>
        <v>0</v>
      </c>
      <c r="AI122" s="67"/>
      <c r="AJ122" s="68"/>
      <c r="AK122" s="69">
        <f t="shared" si="59"/>
        <v>0</v>
      </c>
      <c r="AL122" s="67"/>
      <c r="AM122" s="68"/>
      <c r="AN122" s="69">
        <f t="shared" si="60"/>
        <v>0</v>
      </c>
      <c r="AO122" s="67"/>
      <c r="AP122" s="68"/>
      <c r="AQ122" s="69">
        <f t="shared" si="61"/>
        <v>0</v>
      </c>
      <c r="AR122" s="67"/>
      <c r="AS122" s="68"/>
      <c r="AT122" s="69">
        <f t="shared" si="62"/>
        <v>0</v>
      </c>
      <c r="AY122" s="148">
        <f t="shared" si="32"/>
        <v>0</v>
      </c>
      <c r="BA122" s="148">
        <f t="shared" si="33"/>
        <v>0</v>
      </c>
    </row>
    <row r="123" spans="2:53" ht="13">
      <c r="B123" s="44"/>
      <c r="C123" s="74">
        <f t="shared" si="63"/>
        <v>0</v>
      </c>
      <c r="D123" s="126"/>
      <c r="E123" s="67"/>
      <c r="F123" s="68"/>
      <c r="G123" s="69">
        <f t="shared" si="49"/>
        <v>0</v>
      </c>
      <c r="H123" s="67"/>
      <c r="I123" s="68"/>
      <c r="J123" s="69">
        <f t="shared" si="50"/>
        <v>0</v>
      </c>
      <c r="K123" s="67"/>
      <c r="L123" s="68"/>
      <c r="M123" s="69">
        <f t="shared" si="51"/>
        <v>0</v>
      </c>
      <c r="N123" s="67"/>
      <c r="O123" s="68"/>
      <c r="P123" s="69">
        <f t="shared" si="52"/>
        <v>0</v>
      </c>
      <c r="Q123" s="67"/>
      <c r="R123" s="68"/>
      <c r="S123" s="69">
        <f t="shared" si="53"/>
        <v>0</v>
      </c>
      <c r="T123" s="67"/>
      <c r="U123" s="68"/>
      <c r="V123" s="69">
        <f t="shared" si="54"/>
        <v>0</v>
      </c>
      <c r="W123" s="67"/>
      <c r="X123" s="68"/>
      <c r="Y123" s="69">
        <f t="shared" si="55"/>
        <v>0</v>
      </c>
      <c r="Z123" s="67"/>
      <c r="AA123" s="68"/>
      <c r="AB123" s="69">
        <f t="shared" si="56"/>
        <v>0</v>
      </c>
      <c r="AC123" s="67"/>
      <c r="AD123" s="68"/>
      <c r="AE123" s="69">
        <f t="shared" si="57"/>
        <v>0</v>
      </c>
      <c r="AF123" s="67"/>
      <c r="AG123" s="68"/>
      <c r="AH123" s="69">
        <f t="shared" si="58"/>
        <v>0</v>
      </c>
      <c r="AI123" s="67"/>
      <c r="AJ123" s="68"/>
      <c r="AK123" s="69">
        <f t="shared" si="59"/>
        <v>0</v>
      </c>
      <c r="AL123" s="67"/>
      <c r="AM123" s="68"/>
      <c r="AN123" s="69">
        <f t="shared" si="60"/>
        <v>0</v>
      </c>
      <c r="AO123" s="67"/>
      <c r="AP123" s="68"/>
      <c r="AQ123" s="69">
        <f t="shared" si="61"/>
        <v>0</v>
      </c>
      <c r="AR123" s="67"/>
      <c r="AS123" s="68"/>
      <c r="AT123" s="69">
        <f t="shared" si="62"/>
        <v>0</v>
      </c>
      <c r="AY123" s="148">
        <f t="shared" si="32"/>
        <v>0</v>
      </c>
      <c r="BA123" s="148">
        <f t="shared" si="33"/>
        <v>0</v>
      </c>
    </row>
    <row r="124" spans="2:53" ht="13">
      <c r="B124" s="44"/>
      <c r="C124" s="74">
        <f t="shared" si="63"/>
        <v>0</v>
      </c>
      <c r="D124" s="126"/>
      <c r="E124" s="67"/>
      <c r="F124" s="68"/>
      <c r="G124" s="69">
        <f t="shared" si="49"/>
        <v>0</v>
      </c>
      <c r="H124" s="67"/>
      <c r="I124" s="68"/>
      <c r="J124" s="69">
        <f t="shared" si="50"/>
        <v>0</v>
      </c>
      <c r="K124" s="67"/>
      <c r="L124" s="68"/>
      <c r="M124" s="69">
        <f t="shared" si="51"/>
        <v>0</v>
      </c>
      <c r="N124" s="67"/>
      <c r="O124" s="68"/>
      <c r="P124" s="69">
        <f t="shared" si="52"/>
        <v>0</v>
      </c>
      <c r="Q124" s="67"/>
      <c r="R124" s="68"/>
      <c r="S124" s="69">
        <f t="shared" si="53"/>
        <v>0</v>
      </c>
      <c r="T124" s="67"/>
      <c r="U124" s="68"/>
      <c r="V124" s="69">
        <f t="shared" si="54"/>
        <v>0</v>
      </c>
      <c r="W124" s="67"/>
      <c r="X124" s="68"/>
      <c r="Y124" s="69">
        <f t="shared" si="55"/>
        <v>0</v>
      </c>
      <c r="Z124" s="67"/>
      <c r="AA124" s="68"/>
      <c r="AB124" s="69">
        <f t="shared" si="56"/>
        <v>0</v>
      </c>
      <c r="AC124" s="67"/>
      <c r="AD124" s="68"/>
      <c r="AE124" s="69">
        <f t="shared" si="57"/>
        <v>0</v>
      </c>
      <c r="AF124" s="67"/>
      <c r="AG124" s="68"/>
      <c r="AH124" s="69">
        <f t="shared" si="58"/>
        <v>0</v>
      </c>
      <c r="AI124" s="67"/>
      <c r="AJ124" s="68"/>
      <c r="AK124" s="69">
        <f t="shared" si="59"/>
        <v>0</v>
      </c>
      <c r="AL124" s="67"/>
      <c r="AM124" s="68"/>
      <c r="AN124" s="69">
        <f t="shared" si="60"/>
        <v>0</v>
      </c>
      <c r="AO124" s="67"/>
      <c r="AP124" s="68"/>
      <c r="AQ124" s="69">
        <f t="shared" si="61"/>
        <v>0</v>
      </c>
      <c r="AR124" s="67"/>
      <c r="AS124" s="68"/>
      <c r="AT124" s="69">
        <f t="shared" si="62"/>
        <v>0</v>
      </c>
      <c r="AY124" s="148">
        <f t="shared" si="32"/>
        <v>0</v>
      </c>
      <c r="BA124" s="148">
        <f t="shared" si="33"/>
        <v>0</v>
      </c>
    </row>
    <row r="125" spans="2:53" ht="13" hidden="1">
      <c r="B125" s="44"/>
      <c r="C125" s="74">
        <f t="shared" si="63"/>
        <v>0</v>
      </c>
      <c r="D125" s="126"/>
      <c r="E125" s="67"/>
      <c r="F125" s="68"/>
      <c r="G125" s="69">
        <f t="shared" si="49"/>
        <v>0</v>
      </c>
      <c r="H125" s="67"/>
      <c r="I125" s="68"/>
      <c r="J125" s="69">
        <f t="shared" si="50"/>
        <v>0</v>
      </c>
      <c r="K125" s="67"/>
      <c r="L125" s="68"/>
      <c r="M125" s="69">
        <f t="shared" si="51"/>
        <v>0</v>
      </c>
      <c r="N125" s="67"/>
      <c r="O125" s="68"/>
      <c r="P125" s="69">
        <f t="shared" si="52"/>
        <v>0</v>
      </c>
      <c r="Q125" s="67"/>
      <c r="R125" s="68"/>
      <c r="S125" s="69">
        <f t="shared" si="53"/>
        <v>0</v>
      </c>
      <c r="T125" s="67"/>
      <c r="U125" s="68"/>
      <c r="V125" s="69">
        <f t="shared" si="54"/>
        <v>0</v>
      </c>
      <c r="W125" s="67"/>
      <c r="X125" s="68"/>
      <c r="Y125" s="69">
        <f t="shared" si="55"/>
        <v>0</v>
      </c>
      <c r="Z125" s="67"/>
      <c r="AA125" s="68"/>
      <c r="AB125" s="69">
        <f t="shared" si="56"/>
        <v>0</v>
      </c>
      <c r="AC125" s="67"/>
      <c r="AD125" s="68"/>
      <c r="AE125" s="69">
        <f t="shared" si="57"/>
        <v>0</v>
      </c>
      <c r="AF125" s="67"/>
      <c r="AG125" s="68"/>
      <c r="AH125" s="69">
        <f t="shared" si="58"/>
        <v>0</v>
      </c>
      <c r="AI125" s="67"/>
      <c r="AJ125" s="68"/>
      <c r="AK125" s="69">
        <f t="shared" si="59"/>
        <v>0</v>
      </c>
      <c r="AL125" s="67"/>
      <c r="AM125" s="68"/>
      <c r="AN125" s="69">
        <f t="shared" si="60"/>
        <v>0</v>
      </c>
      <c r="AO125" s="67"/>
      <c r="AP125" s="68"/>
      <c r="AQ125" s="69">
        <f t="shared" si="61"/>
        <v>0</v>
      </c>
      <c r="AR125" s="67"/>
      <c r="AS125" s="68"/>
      <c r="AT125" s="69">
        <f t="shared" si="62"/>
        <v>0</v>
      </c>
      <c r="AY125" s="148">
        <f t="shared" si="32"/>
        <v>0</v>
      </c>
      <c r="BA125" s="148">
        <f t="shared" si="33"/>
        <v>0</v>
      </c>
    </row>
    <row r="126" spans="2:53" ht="13" hidden="1">
      <c r="B126" s="44"/>
      <c r="C126" s="74">
        <f t="shared" si="63"/>
        <v>0</v>
      </c>
      <c r="D126" s="126"/>
      <c r="E126" s="67"/>
      <c r="F126" s="68"/>
      <c r="G126" s="69">
        <f t="shared" si="49"/>
        <v>0</v>
      </c>
      <c r="H126" s="67"/>
      <c r="I126" s="68"/>
      <c r="J126" s="69">
        <f t="shared" si="50"/>
        <v>0</v>
      </c>
      <c r="K126" s="67"/>
      <c r="L126" s="68"/>
      <c r="M126" s="69">
        <f t="shared" si="51"/>
        <v>0</v>
      </c>
      <c r="N126" s="67"/>
      <c r="O126" s="68"/>
      <c r="P126" s="69">
        <f t="shared" si="52"/>
        <v>0</v>
      </c>
      <c r="Q126" s="67"/>
      <c r="R126" s="68"/>
      <c r="S126" s="69">
        <f t="shared" si="53"/>
        <v>0</v>
      </c>
      <c r="T126" s="67"/>
      <c r="U126" s="68"/>
      <c r="V126" s="69">
        <f t="shared" si="54"/>
        <v>0</v>
      </c>
      <c r="W126" s="67"/>
      <c r="X126" s="68"/>
      <c r="Y126" s="69">
        <f t="shared" si="55"/>
        <v>0</v>
      </c>
      <c r="Z126" s="67"/>
      <c r="AA126" s="68"/>
      <c r="AB126" s="69">
        <f t="shared" si="56"/>
        <v>0</v>
      </c>
      <c r="AC126" s="67"/>
      <c r="AD126" s="68"/>
      <c r="AE126" s="69">
        <f t="shared" si="57"/>
        <v>0</v>
      </c>
      <c r="AF126" s="67"/>
      <c r="AG126" s="68"/>
      <c r="AH126" s="69">
        <f t="shared" si="58"/>
        <v>0</v>
      </c>
      <c r="AI126" s="67"/>
      <c r="AJ126" s="68"/>
      <c r="AK126" s="69">
        <f t="shared" si="59"/>
        <v>0</v>
      </c>
      <c r="AL126" s="67"/>
      <c r="AM126" s="68"/>
      <c r="AN126" s="69">
        <f t="shared" si="60"/>
        <v>0</v>
      </c>
      <c r="AO126" s="67"/>
      <c r="AP126" s="68"/>
      <c r="AQ126" s="69">
        <f t="shared" si="61"/>
        <v>0</v>
      </c>
      <c r="AR126" s="67"/>
      <c r="AS126" s="68"/>
      <c r="AT126" s="69">
        <f t="shared" si="62"/>
        <v>0</v>
      </c>
      <c r="AY126" s="148">
        <f t="shared" si="32"/>
        <v>0</v>
      </c>
      <c r="BA126" s="148">
        <f t="shared" si="33"/>
        <v>0</v>
      </c>
    </row>
    <row r="127" spans="2:53" ht="13" hidden="1">
      <c r="B127" s="44"/>
      <c r="C127" s="74">
        <f t="shared" si="63"/>
        <v>0</v>
      </c>
      <c r="D127" s="126"/>
      <c r="E127" s="67"/>
      <c r="F127" s="68"/>
      <c r="G127" s="69">
        <f t="shared" si="49"/>
        <v>0</v>
      </c>
      <c r="H127" s="67"/>
      <c r="I127" s="68"/>
      <c r="J127" s="69">
        <f t="shared" si="50"/>
        <v>0</v>
      </c>
      <c r="K127" s="67"/>
      <c r="L127" s="68"/>
      <c r="M127" s="69">
        <f t="shared" si="51"/>
        <v>0</v>
      </c>
      <c r="N127" s="67"/>
      <c r="O127" s="68"/>
      <c r="P127" s="69">
        <f t="shared" si="52"/>
        <v>0</v>
      </c>
      <c r="Q127" s="67"/>
      <c r="R127" s="68"/>
      <c r="S127" s="69">
        <f t="shared" si="53"/>
        <v>0</v>
      </c>
      <c r="T127" s="67"/>
      <c r="U127" s="68"/>
      <c r="V127" s="69">
        <f t="shared" si="54"/>
        <v>0</v>
      </c>
      <c r="W127" s="67"/>
      <c r="X127" s="68"/>
      <c r="Y127" s="69">
        <f t="shared" si="55"/>
        <v>0</v>
      </c>
      <c r="Z127" s="67"/>
      <c r="AA127" s="68"/>
      <c r="AB127" s="69">
        <f t="shared" si="56"/>
        <v>0</v>
      </c>
      <c r="AC127" s="67"/>
      <c r="AD127" s="68"/>
      <c r="AE127" s="69">
        <f t="shared" si="57"/>
        <v>0</v>
      </c>
      <c r="AF127" s="67"/>
      <c r="AG127" s="68"/>
      <c r="AH127" s="69">
        <f t="shared" si="58"/>
        <v>0</v>
      </c>
      <c r="AI127" s="67"/>
      <c r="AJ127" s="68"/>
      <c r="AK127" s="69">
        <f t="shared" si="59"/>
        <v>0</v>
      </c>
      <c r="AL127" s="67"/>
      <c r="AM127" s="68"/>
      <c r="AN127" s="69">
        <f t="shared" si="60"/>
        <v>0</v>
      </c>
      <c r="AO127" s="67"/>
      <c r="AP127" s="68"/>
      <c r="AQ127" s="69">
        <f t="shared" si="61"/>
        <v>0</v>
      </c>
      <c r="AR127" s="67"/>
      <c r="AS127" s="68"/>
      <c r="AT127" s="69">
        <f t="shared" si="62"/>
        <v>0</v>
      </c>
      <c r="AY127" s="148">
        <f t="shared" si="32"/>
        <v>0</v>
      </c>
      <c r="BA127" s="148">
        <f t="shared" si="33"/>
        <v>0</v>
      </c>
    </row>
    <row r="128" spans="2:53" ht="13" hidden="1">
      <c r="B128" s="44"/>
      <c r="C128" s="74">
        <f t="shared" si="63"/>
        <v>0</v>
      </c>
      <c r="D128" s="126"/>
      <c r="E128" s="67"/>
      <c r="F128" s="68"/>
      <c r="G128" s="69">
        <f t="shared" si="49"/>
        <v>0</v>
      </c>
      <c r="H128" s="67"/>
      <c r="I128" s="68"/>
      <c r="J128" s="69">
        <f t="shared" si="50"/>
        <v>0</v>
      </c>
      <c r="K128" s="67"/>
      <c r="L128" s="68"/>
      <c r="M128" s="69">
        <f t="shared" si="51"/>
        <v>0</v>
      </c>
      <c r="N128" s="67"/>
      <c r="O128" s="68"/>
      <c r="P128" s="69">
        <f t="shared" si="52"/>
        <v>0</v>
      </c>
      <c r="Q128" s="67"/>
      <c r="R128" s="68"/>
      <c r="S128" s="69">
        <f t="shared" si="53"/>
        <v>0</v>
      </c>
      <c r="T128" s="67"/>
      <c r="U128" s="68"/>
      <c r="V128" s="69">
        <f t="shared" si="54"/>
        <v>0</v>
      </c>
      <c r="W128" s="67"/>
      <c r="X128" s="68"/>
      <c r="Y128" s="69">
        <f t="shared" si="55"/>
        <v>0</v>
      </c>
      <c r="Z128" s="67"/>
      <c r="AA128" s="68"/>
      <c r="AB128" s="69">
        <f t="shared" si="56"/>
        <v>0</v>
      </c>
      <c r="AC128" s="67"/>
      <c r="AD128" s="68"/>
      <c r="AE128" s="69">
        <f t="shared" si="57"/>
        <v>0</v>
      </c>
      <c r="AF128" s="67"/>
      <c r="AG128" s="68"/>
      <c r="AH128" s="69">
        <f t="shared" si="58"/>
        <v>0</v>
      </c>
      <c r="AI128" s="67"/>
      <c r="AJ128" s="68"/>
      <c r="AK128" s="69">
        <f t="shared" si="59"/>
        <v>0</v>
      </c>
      <c r="AL128" s="67"/>
      <c r="AM128" s="68"/>
      <c r="AN128" s="69">
        <f t="shared" si="60"/>
        <v>0</v>
      </c>
      <c r="AO128" s="67"/>
      <c r="AP128" s="68"/>
      <c r="AQ128" s="69">
        <f t="shared" si="61"/>
        <v>0</v>
      </c>
      <c r="AR128" s="67"/>
      <c r="AS128" s="68"/>
      <c r="AT128" s="69">
        <f t="shared" si="62"/>
        <v>0</v>
      </c>
      <c r="AY128" s="148">
        <f t="shared" si="32"/>
        <v>0</v>
      </c>
      <c r="BA128" s="148">
        <f t="shared" si="33"/>
        <v>0</v>
      </c>
    </row>
    <row r="129" spans="2:53" ht="13" hidden="1">
      <c r="B129" s="44"/>
      <c r="C129" s="74">
        <f t="shared" si="63"/>
        <v>0</v>
      </c>
      <c r="D129" s="126"/>
      <c r="E129" s="67"/>
      <c r="F129" s="68"/>
      <c r="G129" s="69">
        <f t="shared" si="49"/>
        <v>0</v>
      </c>
      <c r="H129" s="67"/>
      <c r="I129" s="68"/>
      <c r="J129" s="69">
        <f t="shared" si="50"/>
        <v>0</v>
      </c>
      <c r="K129" s="67"/>
      <c r="L129" s="68"/>
      <c r="M129" s="69">
        <f t="shared" si="51"/>
        <v>0</v>
      </c>
      <c r="N129" s="67"/>
      <c r="O129" s="68"/>
      <c r="P129" s="69">
        <f t="shared" si="52"/>
        <v>0</v>
      </c>
      <c r="Q129" s="67"/>
      <c r="R129" s="68"/>
      <c r="S129" s="69">
        <f t="shared" si="53"/>
        <v>0</v>
      </c>
      <c r="T129" s="67"/>
      <c r="U129" s="68"/>
      <c r="V129" s="69">
        <f t="shared" si="54"/>
        <v>0</v>
      </c>
      <c r="W129" s="67"/>
      <c r="X129" s="68"/>
      <c r="Y129" s="69">
        <f t="shared" si="55"/>
        <v>0</v>
      </c>
      <c r="Z129" s="67"/>
      <c r="AA129" s="68"/>
      <c r="AB129" s="69">
        <f t="shared" si="56"/>
        <v>0</v>
      </c>
      <c r="AC129" s="67"/>
      <c r="AD129" s="68"/>
      <c r="AE129" s="69">
        <f t="shared" si="57"/>
        <v>0</v>
      </c>
      <c r="AF129" s="67"/>
      <c r="AG129" s="68"/>
      <c r="AH129" s="69">
        <f t="shared" si="58"/>
        <v>0</v>
      </c>
      <c r="AI129" s="67"/>
      <c r="AJ129" s="68"/>
      <c r="AK129" s="69">
        <f t="shared" si="59"/>
        <v>0</v>
      </c>
      <c r="AL129" s="67"/>
      <c r="AM129" s="68"/>
      <c r="AN129" s="69">
        <f t="shared" si="60"/>
        <v>0</v>
      </c>
      <c r="AO129" s="67"/>
      <c r="AP129" s="68"/>
      <c r="AQ129" s="69">
        <f t="shared" si="61"/>
        <v>0</v>
      </c>
      <c r="AR129" s="67"/>
      <c r="AS129" s="68"/>
      <c r="AT129" s="69">
        <f t="shared" si="62"/>
        <v>0</v>
      </c>
      <c r="AY129" s="148">
        <f t="shared" si="32"/>
        <v>0</v>
      </c>
      <c r="BA129" s="148">
        <f t="shared" si="33"/>
        <v>0</v>
      </c>
    </row>
    <row r="130" spans="2:53" ht="13" hidden="1">
      <c r="B130" s="44"/>
      <c r="C130" s="74">
        <f t="shared" si="63"/>
        <v>0</v>
      </c>
      <c r="D130" s="126"/>
      <c r="E130" s="67"/>
      <c r="F130" s="68"/>
      <c r="G130" s="69">
        <f t="shared" si="49"/>
        <v>0</v>
      </c>
      <c r="H130" s="67"/>
      <c r="I130" s="68"/>
      <c r="J130" s="69">
        <f t="shared" si="50"/>
        <v>0</v>
      </c>
      <c r="K130" s="67"/>
      <c r="L130" s="68"/>
      <c r="M130" s="69">
        <f t="shared" si="51"/>
        <v>0</v>
      </c>
      <c r="N130" s="67"/>
      <c r="O130" s="68"/>
      <c r="P130" s="69">
        <f t="shared" si="52"/>
        <v>0</v>
      </c>
      <c r="Q130" s="67"/>
      <c r="R130" s="68"/>
      <c r="S130" s="69">
        <f t="shared" si="53"/>
        <v>0</v>
      </c>
      <c r="T130" s="67"/>
      <c r="U130" s="68"/>
      <c r="V130" s="69">
        <f t="shared" si="54"/>
        <v>0</v>
      </c>
      <c r="W130" s="67"/>
      <c r="X130" s="68"/>
      <c r="Y130" s="69">
        <f t="shared" si="55"/>
        <v>0</v>
      </c>
      <c r="Z130" s="67"/>
      <c r="AA130" s="68"/>
      <c r="AB130" s="69">
        <f t="shared" si="56"/>
        <v>0</v>
      </c>
      <c r="AC130" s="67"/>
      <c r="AD130" s="68"/>
      <c r="AE130" s="69">
        <f t="shared" si="57"/>
        <v>0</v>
      </c>
      <c r="AF130" s="67"/>
      <c r="AG130" s="68"/>
      <c r="AH130" s="69">
        <f t="shared" si="58"/>
        <v>0</v>
      </c>
      <c r="AI130" s="67"/>
      <c r="AJ130" s="68"/>
      <c r="AK130" s="69">
        <f t="shared" si="59"/>
        <v>0</v>
      </c>
      <c r="AL130" s="67"/>
      <c r="AM130" s="68"/>
      <c r="AN130" s="69">
        <f t="shared" si="60"/>
        <v>0</v>
      </c>
      <c r="AO130" s="67"/>
      <c r="AP130" s="68"/>
      <c r="AQ130" s="69">
        <f t="shared" si="61"/>
        <v>0</v>
      </c>
      <c r="AR130" s="67"/>
      <c r="AS130" s="68"/>
      <c r="AT130" s="69">
        <f t="shared" si="62"/>
        <v>0</v>
      </c>
      <c r="AY130" s="148">
        <f t="shared" si="32"/>
        <v>0</v>
      </c>
      <c r="BA130" s="148">
        <f t="shared" si="33"/>
        <v>0</v>
      </c>
    </row>
    <row r="131" spans="2:53" ht="13" hidden="1">
      <c r="B131" s="44"/>
      <c r="C131" s="74">
        <f t="shared" si="63"/>
        <v>0</v>
      </c>
      <c r="D131" s="126"/>
      <c r="E131" s="67"/>
      <c r="F131" s="68"/>
      <c r="G131" s="69">
        <f t="shared" si="49"/>
        <v>0</v>
      </c>
      <c r="H131" s="67"/>
      <c r="I131" s="68"/>
      <c r="J131" s="69">
        <f t="shared" si="50"/>
        <v>0</v>
      </c>
      <c r="K131" s="67"/>
      <c r="L131" s="68"/>
      <c r="M131" s="69">
        <f t="shared" si="51"/>
        <v>0</v>
      </c>
      <c r="N131" s="67"/>
      <c r="O131" s="68"/>
      <c r="P131" s="69">
        <f t="shared" si="52"/>
        <v>0</v>
      </c>
      <c r="Q131" s="67"/>
      <c r="R131" s="68"/>
      <c r="S131" s="69">
        <f t="shared" si="53"/>
        <v>0</v>
      </c>
      <c r="T131" s="67"/>
      <c r="U131" s="68"/>
      <c r="V131" s="69">
        <f t="shared" si="54"/>
        <v>0</v>
      </c>
      <c r="W131" s="67"/>
      <c r="X131" s="68"/>
      <c r="Y131" s="69">
        <f t="shared" si="55"/>
        <v>0</v>
      </c>
      <c r="Z131" s="67"/>
      <c r="AA131" s="68"/>
      <c r="AB131" s="69">
        <f t="shared" si="56"/>
        <v>0</v>
      </c>
      <c r="AC131" s="67"/>
      <c r="AD131" s="68"/>
      <c r="AE131" s="69">
        <f t="shared" si="57"/>
        <v>0</v>
      </c>
      <c r="AF131" s="67"/>
      <c r="AG131" s="68"/>
      <c r="AH131" s="69">
        <f t="shared" si="58"/>
        <v>0</v>
      </c>
      <c r="AI131" s="67"/>
      <c r="AJ131" s="68"/>
      <c r="AK131" s="69">
        <f t="shared" si="59"/>
        <v>0</v>
      </c>
      <c r="AL131" s="67"/>
      <c r="AM131" s="68"/>
      <c r="AN131" s="69">
        <f t="shared" si="60"/>
        <v>0</v>
      </c>
      <c r="AO131" s="67"/>
      <c r="AP131" s="68"/>
      <c r="AQ131" s="69">
        <f t="shared" si="61"/>
        <v>0</v>
      </c>
      <c r="AR131" s="67"/>
      <c r="AS131" s="68"/>
      <c r="AT131" s="69">
        <f t="shared" si="62"/>
        <v>0</v>
      </c>
      <c r="AY131" s="148">
        <f t="shared" si="32"/>
        <v>0</v>
      </c>
      <c r="BA131" s="148">
        <f t="shared" si="33"/>
        <v>0</v>
      </c>
    </row>
    <row r="132" spans="2:53" ht="13" hidden="1">
      <c r="B132" s="44"/>
      <c r="C132" s="74">
        <f t="shared" si="63"/>
        <v>0</v>
      </c>
      <c r="D132" s="126"/>
      <c r="E132" s="67"/>
      <c r="F132" s="68"/>
      <c r="G132" s="69">
        <f t="shared" si="49"/>
        <v>0</v>
      </c>
      <c r="H132" s="67"/>
      <c r="I132" s="68"/>
      <c r="J132" s="69">
        <f t="shared" si="50"/>
        <v>0</v>
      </c>
      <c r="K132" s="67"/>
      <c r="L132" s="68"/>
      <c r="M132" s="69">
        <f t="shared" si="51"/>
        <v>0</v>
      </c>
      <c r="N132" s="67"/>
      <c r="O132" s="68"/>
      <c r="P132" s="69">
        <f t="shared" si="52"/>
        <v>0</v>
      </c>
      <c r="Q132" s="67"/>
      <c r="R132" s="68"/>
      <c r="S132" s="69">
        <f t="shared" si="53"/>
        <v>0</v>
      </c>
      <c r="T132" s="67"/>
      <c r="U132" s="68"/>
      <c r="V132" s="69">
        <f t="shared" si="54"/>
        <v>0</v>
      </c>
      <c r="W132" s="67"/>
      <c r="X132" s="68"/>
      <c r="Y132" s="69">
        <f t="shared" si="55"/>
        <v>0</v>
      </c>
      <c r="Z132" s="67"/>
      <c r="AA132" s="68"/>
      <c r="AB132" s="69">
        <f t="shared" si="56"/>
        <v>0</v>
      </c>
      <c r="AC132" s="67"/>
      <c r="AD132" s="68"/>
      <c r="AE132" s="69">
        <f t="shared" si="57"/>
        <v>0</v>
      </c>
      <c r="AF132" s="67"/>
      <c r="AG132" s="68"/>
      <c r="AH132" s="69">
        <f t="shared" si="58"/>
        <v>0</v>
      </c>
      <c r="AI132" s="67"/>
      <c r="AJ132" s="68"/>
      <c r="AK132" s="69">
        <f t="shared" si="59"/>
        <v>0</v>
      </c>
      <c r="AL132" s="67"/>
      <c r="AM132" s="68"/>
      <c r="AN132" s="69">
        <f t="shared" si="60"/>
        <v>0</v>
      </c>
      <c r="AO132" s="67"/>
      <c r="AP132" s="68"/>
      <c r="AQ132" s="69">
        <f t="shared" si="61"/>
        <v>0</v>
      </c>
      <c r="AR132" s="67"/>
      <c r="AS132" s="68"/>
      <c r="AT132" s="69">
        <f t="shared" si="62"/>
        <v>0</v>
      </c>
      <c r="AY132" s="148">
        <f t="shared" si="32"/>
        <v>0</v>
      </c>
      <c r="BA132" s="148">
        <f t="shared" si="33"/>
        <v>0</v>
      </c>
    </row>
    <row r="133" spans="2:53" ht="13" hidden="1">
      <c r="B133" s="44"/>
      <c r="C133" s="74">
        <f t="shared" si="63"/>
        <v>0</v>
      </c>
      <c r="D133" s="126"/>
      <c r="E133" s="67"/>
      <c r="F133" s="68"/>
      <c r="G133" s="69">
        <f t="shared" si="49"/>
        <v>0</v>
      </c>
      <c r="H133" s="67"/>
      <c r="I133" s="68"/>
      <c r="J133" s="69">
        <f t="shared" si="50"/>
        <v>0</v>
      </c>
      <c r="K133" s="67"/>
      <c r="L133" s="68"/>
      <c r="M133" s="69">
        <f t="shared" si="51"/>
        <v>0</v>
      </c>
      <c r="N133" s="67"/>
      <c r="O133" s="68"/>
      <c r="P133" s="69">
        <f t="shared" si="52"/>
        <v>0</v>
      </c>
      <c r="Q133" s="67"/>
      <c r="R133" s="68"/>
      <c r="S133" s="69">
        <f t="shared" si="53"/>
        <v>0</v>
      </c>
      <c r="T133" s="67"/>
      <c r="U133" s="68"/>
      <c r="V133" s="69">
        <f t="shared" si="54"/>
        <v>0</v>
      </c>
      <c r="W133" s="67"/>
      <c r="X133" s="68"/>
      <c r="Y133" s="69">
        <f t="shared" si="55"/>
        <v>0</v>
      </c>
      <c r="Z133" s="67"/>
      <c r="AA133" s="68"/>
      <c r="AB133" s="69">
        <f t="shared" si="56"/>
        <v>0</v>
      </c>
      <c r="AC133" s="67"/>
      <c r="AD133" s="68"/>
      <c r="AE133" s="69">
        <f t="shared" si="57"/>
        <v>0</v>
      </c>
      <c r="AF133" s="67"/>
      <c r="AG133" s="68"/>
      <c r="AH133" s="69">
        <f t="shared" si="58"/>
        <v>0</v>
      </c>
      <c r="AI133" s="67"/>
      <c r="AJ133" s="68"/>
      <c r="AK133" s="69">
        <f t="shared" si="59"/>
        <v>0</v>
      </c>
      <c r="AL133" s="67"/>
      <c r="AM133" s="68"/>
      <c r="AN133" s="69">
        <f t="shared" si="60"/>
        <v>0</v>
      </c>
      <c r="AO133" s="67"/>
      <c r="AP133" s="68"/>
      <c r="AQ133" s="69">
        <f t="shared" si="61"/>
        <v>0</v>
      </c>
      <c r="AR133" s="67"/>
      <c r="AS133" s="68"/>
      <c r="AT133" s="69">
        <f t="shared" si="62"/>
        <v>0</v>
      </c>
      <c r="AY133" s="148">
        <f t="shared" si="32"/>
        <v>0</v>
      </c>
      <c r="BA133" s="148">
        <f t="shared" si="33"/>
        <v>0</v>
      </c>
    </row>
    <row r="134" spans="2:53" ht="13" hidden="1">
      <c r="B134" s="44"/>
      <c r="C134" s="74">
        <f t="shared" si="63"/>
        <v>0</v>
      </c>
      <c r="D134" s="126"/>
      <c r="E134" s="67"/>
      <c r="F134" s="68"/>
      <c r="G134" s="69">
        <f t="shared" si="49"/>
        <v>0</v>
      </c>
      <c r="H134" s="67"/>
      <c r="I134" s="68"/>
      <c r="J134" s="69">
        <f t="shared" si="50"/>
        <v>0</v>
      </c>
      <c r="K134" s="67"/>
      <c r="L134" s="68"/>
      <c r="M134" s="69">
        <f t="shared" si="51"/>
        <v>0</v>
      </c>
      <c r="N134" s="67"/>
      <c r="O134" s="68"/>
      <c r="P134" s="69">
        <f t="shared" si="52"/>
        <v>0</v>
      </c>
      <c r="Q134" s="67"/>
      <c r="R134" s="68"/>
      <c r="S134" s="69">
        <f t="shared" si="53"/>
        <v>0</v>
      </c>
      <c r="T134" s="67"/>
      <c r="U134" s="68"/>
      <c r="V134" s="69">
        <f t="shared" si="54"/>
        <v>0</v>
      </c>
      <c r="W134" s="67"/>
      <c r="X134" s="68"/>
      <c r="Y134" s="69">
        <f t="shared" si="55"/>
        <v>0</v>
      </c>
      <c r="Z134" s="67"/>
      <c r="AA134" s="68"/>
      <c r="AB134" s="69">
        <f t="shared" si="56"/>
        <v>0</v>
      </c>
      <c r="AC134" s="67"/>
      <c r="AD134" s="68"/>
      <c r="AE134" s="69">
        <f t="shared" si="57"/>
        <v>0</v>
      </c>
      <c r="AF134" s="67"/>
      <c r="AG134" s="68"/>
      <c r="AH134" s="69">
        <f t="shared" si="58"/>
        <v>0</v>
      </c>
      <c r="AI134" s="67"/>
      <c r="AJ134" s="68"/>
      <c r="AK134" s="69">
        <f t="shared" si="59"/>
        <v>0</v>
      </c>
      <c r="AL134" s="67"/>
      <c r="AM134" s="68"/>
      <c r="AN134" s="69">
        <f t="shared" si="60"/>
        <v>0</v>
      </c>
      <c r="AO134" s="67"/>
      <c r="AP134" s="68"/>
      <c r="AQ134" s="69">
        <f t="shared" si="61"/>
        <v>0</v>
      </c>
      <c r="AR134" s="67"/>
      <c r="AS134" s="68"/>
      <c r="AT134" s="69">
        <f t="shared" si="62"/>
        <v>0</v>
      </c>
      <c r="AY134" s="148">
        <f t="shared" si="32"/>
        <v>0</v>
      </c>
      <c r="BA134" s="148">
        <f t="shared" si="33"/>
        <v>0</v>
      </c>
    </row>
    <row r="135" spans="2:53" ht="13" hidden="1">
      <c r="B135" s="44"/>
      <c r="C135" s="74">
        <f t="shared" si="63"/>
        <v>0</v>
      </c>
      <c r="D135" s="126"/>
      <c r="E135" s="67"/>
      <c r="F135" s="68"/>
      <c r="G135" s="69">
        <f t="shared" si="49"/>
        <v>0</v>
      </c>
      <c r="H135" s="67"/>
      <c r="I135" s="68"/>
      <c r="J135" s="69">
        <f t="shared" si="50"/>
        <v>0</v>
      </c>
      <c r="K135" s="67"/>
      <c r="L135" s="68"/>
      <c r="M135" s="69">
        <f t="shared" si="51"/>
        <v>0</v>
      </c>
      <c r="N135" s="67"/>
      <c r="O135" s="68"/>
      <c r="P135" s="69">
        <f t="shared" si="52"/>
        <v>0</v>
      </c>
      <c r="Q135" s="67"/>
      <c r="R135" s="68"/>
      <c r="S135" s="69">
        <f t="shared" si="53"/>
        <v>0</v>
      </c>
      <c r="T135" s="67"/>
      <c r="U135" s="68"/>
      <c r="V135" s="69">
        <f t="shared" si="54"/>
        <v>0</v>
      </c>
      <c r="W135" s="67"/>
      <c r="X135" s="68"/>
      <c r="Y135" s="69">
        <f t="shared" si="55"/>
        <v>0</v>
      </c>
      <c r="Z135" s="67"/>
      <c r="AA135" s="68"/>
      <c r="AB135" s="69">
        <f t="shared" si="56"/>
        <v>0</v>
      </c>
      <c r="AC135" s="67"/>
      <c r="AD135" s="68"/>
      <c r="AE135" s="69">
        <f t="shared" si="57"/>
        <v>0</v>
      </c>
      <c r="AF135" s="67"/>
      <c r="AG135" s="68"/>
      <c r="AH135" s="69">
        <f t="shared" si="58"/>
        <v>0</v>
      </c>
      <c r="AI135" s="67"/>
      <c r="AJ135" s="68"/>
      <c r="AK135" s="69">
        <f t="shared" si="59"/>
        <v>0</v>
      </c>
      <c r="AL135" s="67"/>
      <c r="AM135" s="68"/>
      <c r="AN135" s="69">
        <f t="shared" si="60"/>
        <v>0</v>
      </c>
      <c r="AO135" s="67"/>
      <c r="AP135" s="68"/>
      <c r="AQ135" s="69">
        <f t="shared" si="61"/>
        <v>0</v>
      </c>
      <c r="AR135" s="67"/>
      <c r="AS135" s="68"/>
      <c r="AT135" s="69">
        <f t="shared" si="62"/>
        <v>0</v>
      </c>
      <c r="AY135" s="148">
        <f t="shared" si="32"/>
        <v>0</v>
      </c>
      <c r="BA135" s="148">
        <f t="shared" si="33"/>
        <v>0</v>
      </c>
    </row>
    <row r="136" spans="2:53" ht="13" hidden="1">
      <c r="B136" s="44"/>
      <c r="C136" s="74">
        <f t="shared" si="63"/>
        <v>0</v>
      </c>
      <c r="D136" s="126"/>
      <c r="E136" s="67"/>
      <c r="F136" s="68"/>
      <c r="G136" s="69">
        <f t="shared" si="49"/>
        <v>0</v>
      </c>
      <c r="H136" s="67"/>
      <c r="I136" s="68"/>
      <c r="J136" s="69">
        <f t="shared" si="50"/>
        <v>0</v>
      </c>
      <c r="K136" s="67"/>
      <c r="L136" s="68"/>
      <c r="M136" s="69">
        <f t="shared" si="51"/>
        <v>0</v>
      </c>
      <c r="N136" s="67"/>
      <c r="O136" s="68"/>
      <c r="P136" s="69">
        <f t="shared" si="52"/>
        <v>0</v>
      </c>
      <c r="Q136" s="67"/>
      <c r="R136" s="68"/>
      <c r="S136" s="69">
        <f t="shared" si="53"/>
        <v>0</v>
      </c>
      <c r="T136" s="67"/>
      <c r="U136" s="68"/>
      <c r="V136" s="69">
        <f t="shared" si="54"/>
        <v>0</v>
      </c>
      <c r="W136" s="67"/>
      <c r="X136" s="68"/>
      <c r="Y136" s="69">
        <f t="shared" si="55"/>
        <v>0</v>
      </c>
      <c r="Z136" s="67"/>
      <c r="AA136" s="68"/>
      <c r="AB136" s="69">
        <f t="shared" si="56"/>
        <v>0</v>
      </c>
      <c r="AC136" s="67"/>
      <c r="AD136" s="68"/>
      <c r="AE136" s="69">
        <f t="shared" si="57"/>
        <v>0</v>
      </c>
      <c r="AF136" s="67"/>
      <c r="AG136" s="68"/>
      <c r="AH136" s="69">
        <f t="shared" si="58"/>
        <v>0</v>
      </c>
      <c r="AI136" s="67"/>
      <c r="AJ136" s="68"/>
      <c r="AK136" s="69">
        <f t="shared" si="59"/>
        <v>0</v>
      </c>
      <c r="AL136" s="67"/>
      <c r="AM136" s="68"/>
      <c r="AN136" s="69">
        <f t="shared" si="60"/>
        <v>0</v>
      </c>
      <c r="AO136" s="67"/>
      <c r="AP136" s="68"/>
      <c r="AQ136" s="69">
        <f t="shared" si="61"/>
        <v>0</v>
      </c>
      <c r="AR136" s="67"/>
      <c r="AS136" s="68"/>
      <c r="AT136" s="69">
        <f t="shared" si="62"/>
        <v>0</v>
      </c>
      <c r="AY136" s="148">
        <f t="shared" si="32"/>
        <v>0</v>
      </c>
      <c r="BA136" s="148">
        <f t="shared" si="33"/>
        <v>0</v>
      </c>
    </row>
    <row r="137" spans="2:53" ht="13" hidden="1">
      <c r="B137" s="44"/>
      <c r="C137" s="74">
        <f t="shared" si="63"/>
        <v>0</v>
      </c>
      <c r="D137" s="126"/>
      <c r="E137" s="67"/>
      <c r="F137" s="68"/>
      <c r="G137" s="69">
        <f t="shared" si="49"/>
        <v>0</v>
      </c>
      <c r="H137" s="67"/>
      <c r="I137" s="68"/>
      <c r="J137" s="69">
        <f t="shared" si="50"/>
        <v>0</v>
      </c>
      <c r="K137" s="67"/>
      <c r="L137" s="68"/>
      <c r="M137" s="69">
        <f t="shared" si="51"/>
        <v>0</v>
      </c>
      <c r="N137" s="67"/>
      <c r="O137" s="68"/>
      <c r="P137" s="69">
        <f t="shared" si="52"/>
        <v>0</v>
      </c>
      <c r="Q137" s="67"/>
      <c r="R137" s="68"/>
      <c r="S137" s="69">
        <f t="shared" si="53"/>
        <v>0</v>
      </c>
      <c r="T137" s="67"/>
      <c r="U137" s="68"/>
      <c r="V137" s="69">
        <f t="shared" si="54"/>
        <v>0</v>
      </c>
      <c r="W137" s="67"/>
      <c r="X137" s="68"/>
      <c r="Y137" s="69">
        <f t="shared" si="55"/>
        <v>0</v>
      </c>
      <c r="Z137" s="67"/>
      <c r="AA137" s="68"/>
      <c r="AB137" s="69">
        <f t="shared" si="56"/>
        <v>0</v>
      </c>
      <c r="AC137" s="67"/>
      <c r="AD137" s="68"/>
      <c r="AE137" s="69">
        <f t="shared" si="57"/>
        <v>0</v>
      </c>
      <c r="AF137" s="67"/>
      <c r="AG137" s="68"/>
      <c r="AH137" s="69">
        <f t="shared" si="58"/>
        <v>0</v>
      </c>
      <c r="AI137" s="67"/>
      <c r="AJ137" s="68"/>
      <c r="AK137" s="69">
        <f t="shared" si="59"/>
        <v>0</v>
      </c>
      <c r="AL137" s="67"/>
      <c r="AM137" s="68"/>
      <c r="AN137" s="69">
        <f t="shared" si="60"/>
        <v>0</v>
      </c>
      <c r="AO137" s="67"/>
      <c r="AP137" s="68"/>
      <c r="AQ137" s="69">
        <f t="shared" si="61"/>
        <v>0</v>
      </c>
      <c r="AR137" s="67"/>
      <c r="AS137" s="68"/>
      <c r="AT137" s="69">
        <f t="shared" si="62"/>
        <v>0</v>
      </c>
      <c r="AY137" s="148">
        <f t="shared" si="32"/>
        <v>0</v>
      </c>
      <c r="BA137" s="148">
        <f t="shared" si="33"/>
        <v>0</v>
      </c>
    </row>
    <row r="138" spans="2:53" ht="13" hidden="1">
      <c r="B138" s="44"/>
      <c r="C138" s="74">
        <f t="shared" si="63"/>
        <v>0</v>
      </c>
      <c r="D138" s="126"/>
      <c r="E138" s="67"/>
      <c r="F138" s="68"/>
      <c r="G138" s="69">
        <f t="shared" si="49"/>
        <v>0</v>
      </c>
      <c r="H138" s="67"/>
      <c r="I138" s="68"/>
      <c r="J138" s="69">
        <f t="shared" si="50"/>
        <v>0</v>
      </c>
      <c r="K138" s="67"/>
      <c r="L138" s="68"/>
      <c r="M138" s="69">
        <f t="shared" si="51"/>
        <v>0</v>
      </c>
      <c r="N138" s="67"/>
      <c r="O138" s="68"/>
      <c r="P138" s="69">
        <f t="shared" si="52"/>
        <v>0</v>
      </c>
      <c r="Q138" s="67"/>
      <c r="R138" s="68"/>
      <c r="S138" s="69">
        <f t="shared" si="53"/>
        <v>0</v>
      </c>
      <c r="T138" s="67"/>
      <c r="U138" s="68"/>
      <c r="V138" s="69">
        <f t="shared" si="54"/>
        <v>0</v>
      </c>
      <c r="W138" s="67"/>
      <c r="X138" s="68"/>
      <c r="Y138" s="69">
        <f t="shared" si="55"/>
        <v>0</v>
      </c>
      <c r="Z138" s="67"/>
      <c r="AA138" s="68"/>
      <c r="AB138" s="69">
        <f t="shared" si="56"/>
        <v>0</v>
      </c>
      <c r="AC138" s="67"/>
      <c r="AD138" s="68"/>
      <c r="AE138" s="69">
        <f t="shared" si="57"/>
        <v>0</v>
      </c>
      <c r="AF138" s="67"/>
      <c r="AG138" s="68"/>
      <c r="AH138" s="69">
        <f t="shared" si="58"/>
        <v>0</v>
      </c>
      <c r="AI138" s="67"/>
      <c r="AJ138" s="68"/>
      <c r="AK138" s="69">
        <f t="shared" si="59"/>
        <v>0</v>
      </c>
      <c r="AL138" s="67"/>
      <c r="AM138" s="68"/>
      <c r="AN138" s="69">
        <f t="shared" si="60"/>
        <v>0</v>
      </c>
      <c r="AO138" s="67"/>
      <c r="AP138" s="68"/>
      <c r="AQ138" s="69">
        <f t="shared" si="61"/>
        <v>0</v>
      </c>
      <c r="AR138" s="67"/>
      <c r="AS138" s="68"/>
      <c r="AT138" s="69">
        <f t="shared" si="62"/>
        <v>0</v>
      </c>
      <c r="AY138" s="148">
        <f t="shared" ref="AY138:AY201" si="64">IF(AND(C138&gt;0,OR(B138="",D138="")),1,0)</f>
        <v>0</v>
      </c>
      <c r="BA138" s="148">
        <f t="shared" si="33"/>
        <v>0</v>
      </c>
    </row>
    <row r="139" spans="2:53" ht="13" hidden="1">
      <c r="B139" s="44"/>
      <c r="C139" s="74">
        <f t="shared" si="63"/>
        <v>0</v>
      </c>
      <c r="D139" s="126"/>
      <c r="E139" s="67"/>
      <c r="F139" s="68"/>
      <c r="G139" s="69">
        <f t="shared" si="49"/>
        <v>0</v>
      </c>
      <c r="H139" s="67"/>
      <c r="I139" s="68"/>
      <c r="J139" s="69">
        <f t="shared" si="50"/>
        <v>0</v>
      </c>
      <c r="K139" s="67"/>
      <c r="L139" s="68"/>
      <c r="M139" s="69">
        <f t="shared" si="51"/>
        <v>0</v>
      </c>
      <c r="N139" s="67"/>
      <c r="O139" s="68"/>
      <c r="P139" s="69">
        <f t="shared" si="52"/>
        <v>0</v>
      </c>
      <c r="Q139" s="67"/>
      <c r="R139" s="68"/>
      <c r="S139" s="69">
        <f t="shared" si="53"/>
        <v>0</v>
      </c>
      <c r="T139" s="67"/>
      <c r="U139" s="68"/>
      <c r="V139" s="69">
        <f t="shared" si="54"/>
        <v>0</v>
      </c>
      <c r="W139" s="67"/>
      <c r="X139" s="68"/>
      <c r="Y139" s="69">
        <f t="shared" si="55"/>
        <v>0</v>
      </c>
      <c r="Z139" s="67"/>
      <c r="AA139" s="68"/>
      <c r="AB139" s="69">
        <f t="shared" si="56"/>
        <v>0</v>
      </c>
      <c r="AC139" s="67"/>
      <c r="AD139" s="68"/>
      <c r="AE139" s="69">
        <f t="shared" si="57"/>
        <v>0</v>
      </c>
      <c r="AF139" s="67"/>
      <c r="AG139" s="68"/>
      <c r="AH139" s="69">
        <f t="shared" si="58"/>
        <v>0</v>
      </c>
      <c r="AI139" s="67"/>
      <c r="AJ139" s="68"/>
      <c r="AK139" s="69">
        <f t="shared" si="59"/>
        <v>0</v>
      </c>
      <c r="AL139" s="67"/>
      <c r="AM139" s="68"/>
      <c r="AN139" s="69">
        <f t="shared" si="60"/>
        <v>0</v>
      </c>
      <c r="AO139" s="67"/>
      <c r="AP139" s="68"/>
      <c r="AQ139" s="69">
        <f t="shared" si="61"/>
        <v>0</v>
      </c>
      <c r="AR139" s="67"/>
      <c r="AS139" s="68"/>
      <c r="AT139" s="69">
        <f t="shared" si="62"/>
        <v>0</v>
      </c>
      <c r="AY139" s="148">
        <f t="shared" si="64"/>
        <v>0</v>
      </c>
      <c r="BA139" s="148">
        <f t="shared" si="33"/>
        <v>0</v>
      </c>
    </row>
    <row r="140" spans="2:53" ht="13" hidden="1">
      <c r="B140" s="44"/>
      <c r="C140" s="74">
        <f t="shared" si="63"/>
        <v>0</v>
      </c>
      <c r="D140" s="126"/>
      <c r="E140" s="67"/>
      <c r="F140" s="68"/>
      <c r="G140" s="69">
        <f t="shared" si="49"/>
        <v>0</v>
      </c>
      <c r="H140" s="67"/>
      <c r="I140" s="68"/>
      <c r="J140" s="69">
        <f t="shared" si="50"/>
        <v>0</v>
      </c>
      <c r="K140" s="67"/>
      <c r="L140" s="68"/>
      <c r="M140" s="69">
        <f t="shared" si="51"/>
        <v>0</v>
      </c>
      <c r="N140" s="67"/>
      <c r="O140" s="68"/>
      <c r="P140" s="69">
        <f t="shared" si="52"/>
        <v>0</v>
      </c>
      <c r="Q140" s="67"/>
      <c r="R140" s="68"/>
      <c r="S140" s="69">
        <f t="shared" si="53"/>
        <v>0</v>
      </c>
      <c r="T140" s="67"/>
      <c r="U140" s="68"/>
      <c r="V140" s="69">
        <f t="shared" si="54"/>
        <v>0</v>
      </c>
      <c r="W140" s="67"/>
      <c r="X140" s="68"/>
      <c r="Y140" s="69">
        <f t="shared" si="55"/>
        <v>0</v>
      </c>
      <c r="Z140" s="67"/>
      <c r="AA140" s="68"/>
      <c r="AB140" s="69">
        <f t="shared" si="56"/>
        <v>0</v>
      </c>
      <c r="AC140" s="67"/>
      <c r="AD140" s="68"/>
      <c r="AE140" s="69">
        <f t="shared" si="57"/>
        <v>0</v>
      </c>
      <c r="AF140" s="67"/>
      <c r="AG140" s="68"/>
      <c r="AH140" s="69">
        <f t="shared" si="58"/>
        <v>0</v>
      </c>
      <c r="AI140" s="67"/>
      <c r="AJ140" s="68"/>
      <c r="AK140" s="69">
        <f t="shared" si="59"/>
        <v>0</v>
      </c>
      <c r="AL140" s="67"/>
      <c r="AM140" s="68"/>
      <c r="AN140" s="69">
        <f t="shared" si="60"/>
        <v>0</v>
      </c>
      <c r="AO140" s="67"/>
      <c r="AP140" s="68"/>
      <c r="AQ140" s="69">
        <f t="shared" si="61"/>
        <v>0</v>
      </c>
      <c r="AR140" s="67"/>
      <c r="AS140" s="68"/>
      <c r="AT140" s="69">
        <f t="shared" si="62"/>
        <v>0</v>
      </c>
      <c r="AY140" s="148">
        <f t="shared" si="64"/>
        <v>0</v>
      </c>
      <c r="BA140" s="148">
        <f t="shared" ref="BA140:BA203" si="65">IF(OR(COUNTA(AR140:AS140)=1,COUNTA(AO140:AP140)=1,COUNTA(AL140:AM140)=1,COUNTA(AI140:AJ140)=1,COUNTA(AF140:AG140)=1,COUNTA(AC140:AD140)=1,COUNTA(Z140:AA140)=1,COUNTA(W140:X140)=1,COUNTA(T140:U140)=1,COUNTA(Q140:R140)=1,COUNTA(N140:O140)=1,COUNTA(K140:L140)=1,COUNTA(H140:I140)=1,COUNTA(E140:F140)=1),1,0)</f>
        <v>0</v>
      </c>
    </row>
    <row r="141" spans="2:53" ht="13" hidden="1">
      <c r="B141" s="44"/>
      <c r="C141" s="74">
        <f t="shared" si="63"/>
        <v>0</v>
      </c>
      <c r="D141" s="126"/>
      <c r="E141" s="67"/>
      <c r="F141" s="68"/>
      <c r="G141" s="69">
        <f t="shared" si="49"/>
        <v>0</v>
      </c>
      <c r="H141" s="67"/>
      <c r="I141" s="68"/>
      <c r="J141" s="69">
        <f t="shared" si="50"/>
        <v>0</v>
      </c>
      <c r="K141" s="67"/>
      <c r="L141" s="68"/>
      <c r="M141" s="69">
        <f t="shared" si="51"/>
        <v>0</v>
      </c>
      <c r="N141" s="67"/>
      <c r="O141" s="68"/>
      <c r="P141" s="69">
        <f t="shared" si="52"/>
        <v>0</v>
      </c>
      <c r="Q141" s="67"/>
      <c r="R141" s="68"/>
      <c r="S141" s="69">
        <f t="shared" si="53"/>
        <v>0</v>
      </c>
      <c r="T141" s="67"/>
      <c r="U141" s="68"/>
      <c r="V141" s="69">
        <f t="shared" si="54"/>
        <v>0</v>
      </c>
      <c r="W141" s="67"/>
      <c r="X141" s="68"/>
      <c r="Y141" s="69">
        <f t="shared" si="55"/>
        <v>0</v>
      </c>
      <c r="Z141" s="67"/>
      <c r="AA141" s="68"/>
      <c r="AB141" s="69">
        <f t="shared" si="56"/>
        <v>0</v>
      </c>
      <c r="AC141" s="67"/>
      <c r="AD141" s="68"/>
      <c r="AE141" s="69">
        <f t="shared" si="57"/>
        <v>0</v>
      </c>
      <c r="AF141" s="67"/>
      <c r="AG141" s="68"/>
      <c r="AH141" s="69">
        <f t="shared" si="58"/>
        <v>0</v>
      </c>
      <c r="AI141" s="67"/>
      <c r="AJ141" s="68"/>
      <c r="AK141" s="69">
        <f t="shared" si="59"/>
        <v>0</v>
      </c>
      <c r="AL141" s="67"/>
      <c r="AM141" s="68"/>
      <c r="AN141" s="69">
        <f t="shared" si="60"/>
        <v>0</v>
      </c>
      <c r="AO141" s="67"/>
      <c r="AP141" s="68"/>
      <c r="AQ141" s="69">
        <f t="shared" si="61"/>
        <v>0</v>
      </c>
      <c r="AR141" s="67"/>
      <c r="AS141" s="68"/>
      <c r="AT141" s="69">
        <f t="shared" si="62"/>
        <v>0</v>
      </c>
      <c r="AY141" s="148">
        <f t="shared" si="64"/>
        <v>0</v>
      </c>
      <c r="BA141" s="148">
        <f t="shared" si="65"/>
        <v>0</v>
      </c>
    </row>
    <row r="142" spans="2:53" ht="13" hidden="1">
      <c r="B142" s="44"/>
      <c r="C142" s="74">
        <f t="shared" si="63"/>
        <v>0</v>
      </c>
      <c r="D142" s="126"/>
      <c r="E142" s="67"/>
      <c r="F142" s="68"/>
      <c r="G142" s="69">
        <f t="shared" si="49"/>
        <v>0</v>
      </c>
      <c r="H142" s="67"/>
      <c r="I142" s="68"/>
      <c r="J142" s="69">
        <f t="shared" si="50"/>
        <v>0</v>
      </c>
      <c r="K142" s="67"/>
      <c r="L142" s="68"/>
      <c r="M142" s="69">
        <f t="shared" si="51"/>
        <v>0</v>
      </c>
      <c r="N142" s="67"/>
      <c r="O142" s="68"/>
      <c r="P142" s="69">
        <f t="shared" si="52"/>
        <v>0</v>
      </c>
      <c r="Q142" s="67"/>
      <c r="R142" s="68"/>
      <c r="S142" s="69">
        <f t="shared" si="53"/>
        <v>0</v>
      </c>
      <c r="T142" s="67"/>
      <c r="U142" s="68"/>
      <c r="V142" s="69">
        <f t="shared" si="54"/>
        <v>0</v>
      </c>
      <c r="W142" s="67"/>
      <c r="X142" s="68"/>
      <c r="Y142" s="69">
        <f t="shared" si="55"/>
        <v>0</v>
      </c>
      <c r="Z142" s="67"/>
      <c r="AA142" s="68"/>
      <c r="AB142" s="69">
        <f t="shared" si="56"/>
        <v>0</v>
      </c>
      <c r="AC142" s="67"/>
      <c r="AD142" s="68"/>
      <c r="AE142" s="69">
        <f t="shared" si="57"/>
        <v>0</v>
      </c>
      <c r="AF142" s="67"/>
      <c r="AG142" s="68"/>
      <c r="AH142" s="69">
        <f t="shared" si="58"/>
        <v>0</v>
      </c>
      <c r="AI142" s="67"/>
      <c r="AJ142" s="68"/>
      <c r="AK142" s="69">
        <f t="shared" si="59"/>
        <v>0</v>
      </c>
      <c r="AL142" s="67"/>
      <c r="AM142" s="68"/>
      <c r="AN142" s="69">
        <f t="shared" si="60"/>
        <v>0</v>
      </c>
      <c r="AO142" s="67"/>
      <c r="AP142" s="68"/>
      <c r="AQ142" s="69">
        <f t="shared" si="61"/>
        <v>0</v>
      </c>
      <c r="AR142" s="67"/>
      <c r="AS142" s="68"/>
      <c r="AT142" s="69">
        <f t="shared" si="62"/>
        <v>0</v>
      </c>
      <c r="AY142" s="148">
        <f t="shared" si="64"/>
        <v>0</v>
      </c>
      <c r="BA142" s="148">
        <f t="shared" si="65"/>
        <v>0</v>
      </c>
    </row>
    <row r="143" spans="2:53" ht="13" hidden="1">
      <c r="B143" s="44"/>
      <c r="C143" s="74">
        <f t="shared" si="63"/>
        <v>0</v>
      </c>
      <c r="D143" s="126"/>
      <c r="E143" s="67"/>
      <c r="F143" s="68"/>
      <c r="G143" s="69">
        <f t="shared" si="49"/>
        <v>0</v>
      </c>
      <c r="H143" s="67"/>
      <c r="I143" s="68"/>
      <c r="J143" s="69">
        <f t="shared" si="50"/>
        <v>0</v>
      </c>
      <c r="K143" s="67"/>
      <c r="L143" s="68"/>
      <c r="M143" s="69">
        <f t="shared" si="51"/>
        <v>0</v>
      </c>
      <c r="N143" s="67"/>
      <c r="O143" s="68"/>
      <c r="P143" s="69">
        <f t="shared" si="52"/>
        <v>0</v>
      </c>
      <c r="Q143" s="67"/>
      <c r="R143" s="68"/>
      <c r="S143" s="69">
        <f t="shared" si="53"/>
        <v>0</v>
      </c>
      <c r="T143" s="67"/>
      <c r="U143" s="68"/>
      <c r="V143" s="69">
        <f t="shared" si="54"/>
        <v>0</v>
      </c>
      <c r="W143" s="67"/>
      <c r="X143" s="68"/>
      <c r="Y143" s="69">
        <f t="shared" si="55"/>
        <v>0</v>
      </c>
      <c r="Z143" s="67"/>
      <c r="AA143" s="68"/>
      <c r="AB143" s="69">
        <f t="shared" si="56"/>
        <v>0</v>
      </c>
      <c r="AC143" s="67"/>
      <c r="AD143" s="68"/>
      <c r="AE143" s="69">
        <f t="shared" si="57"/>
        <v>0</v>
      </c>
      <c r="AF143" s="67"/>
      <c r="AG143" s="68"/>
      <c r="AH143" s="69">
        <f t="shared" si="58"/>
        <v>0</v>
      </c>
      <c r="AI143" s="67"/>
      <c r="AJ143" s="68"/>
      <c r="AK143" s="69">
        <f t="shared" si="59"/>
        <v>0</v>
      </c>
      <c r="AL143" s="67"/>
      <c r="AM143" s="68"/>
      <c r="AN143" s="69">
        <f t="shared" si="60"/>
        <v>0</v>
      </c>
      <c r="AO143" s="67"/>
      <c r="AP143" s="68"/>
      <c r="AQ143" s="69">
        <f t="shared" si="61"/>
        <v>0</v>
      </c>
      <c r="AR143" s="67"/>
      <c r="AS143" s="68"/>
      <c r="AT143" s="69">
        <f t="shared" si="62"/>
        <v>0</v>
      </c>
      <c r="AY143" s="148">
        <f t="shared" si="64"/>
        <v>0</v>
      </c>
      <c r="BA143" s="148">
        <f t="shared" si="65"/>
        <v>0</v>
      </c>
    </row>
    <row r="144" spans="2:53" ht="13" hidden="1">
      <c r="B144" s="44"/>
      <c r="C144" s="74">
        <f t="shared" si="63"/>
        <v>0</v>
      </c>
      <c r="D144" s="126"/>
      <c r="E144" s="67"/>
      <c r="F144" s="68"/>
      <c r="G144" s="69">
        <f t="shared" si="49"/>
        <v>0</v>
      </c>
      <c r="H144" s="67"/>
      <c r="I144" s="68"/>
      <c r="J144" s="69">
        <f t="shared" si="50"/>
        <v>0</v>
      </c>
      <c r="K144" s="67"/>
      <c r="L144" s="68"/>
      <c r="M144" s="69">
        <f t="shared" si="51"/>
        <v>0</v>
      </c>
      <c r="N144" s="67"/>
      <c r="O144" s="68"/>
      <c r="P144" s="69">
        <f t="shared" si="52"/>
        <v>0</v>
      </c>
      <c r="Q144" s="67"/>
      <c r="R144" s="68"/>
      <c r="S144" s="69">
        <f t="shared" si="53"/>
        <v>0</v>
      </c>
      <c r="T144" s="67"/>
      <c r="U144" s="68"/>
      <c r="V144" s="69">
        <f t="shared" si="54"/>
        <v>0</v>
      </c>
      <c r="W144" s="67"/>
      <c r="X144" s="68"/>
      <c r="Y144" s="69">
        <f t="shared" si="55"/>
        <v>0</v>
      </c>
      <c r="Z144" s="67"/>
      <c r="AA144" s="68"/>
      <c r="AB144" s="69">
        <f t="shared" si="56"/>
        <v>0</v>
      </c>
      <c r="AC144" s="67"/>
      <c r="AD144" s="68"/>
      <c r="AE144" s="69">
        <f t="shared" si="57"/>
        <v>0</v>
      </c>
      <c r="AF144" s="67"/>
      <c r="AG144" s="68"/>
      <c r="AH144" s="69">
        <f t="shared" si="58"/>
        <v>0</v>
      </c>
      <c r="AI144" s="67"/>
      <c r="AJ144" s="68"/>
      <c r="AK144" s="69">
        <f t="shared" si="59"/>
        <v>0</v>
      </c>
      <c r="AL144" s="67"/>
      <c r="AM144" s="68"/>
      <c r="AN144" s="69">
        <f t="shared" si="60"/>
        <v>0</v>
      </c>
      <c r="AO144" s="67"/>
      <c r="AP144" s="68"/>
      <c r="AQ144" s="69">
        <f t="shared" si="61"/>
        <v>0</v>
      </c>
      <c r="AR144" s="67"/>
      <c r="AS144" s="68"/>
      <c r="AT144" s="69">
        <f t="shared" si="62"/>
        <v>0</v>
      </c>
      <c r="AY144" s="148">
        <f t="shared" si="64"/>
        <v>0</v>
      </c>
      <c r="BA144" s="148">
        <f t="shared" si="65"/>
        <v>0</v>
      </c>
    </row>
    <row r="145" spans="2:53" ht="13" hidden="1">
      <c r="B145" s="44"/>
      <c r="C145" s="74">
        <f t="shared" si="63"/>
        <v>0</v>
      </c>
      <c r="D145" s="126"/>
      <c r="E145" s="67"/>
      <c r="F145" s="68"/>
      <c r="G145" s="69">
        <f t="shared" si="49"/>
        <v>0</v>
      </c>
      <c r="H145" s="67"/>
      <c r="I145" s="68"/>
      <c r="J145" s="69">
        <f t="shared" si="50"/>
        <v>0</v>
      </c>
      <c r="K145" s="67"/>
      <c r="L145" s="68"/>
      <c r="M145" s="69">
        <f t="shared" si="51"/>
        <v>0</v>
      </c>
      <c r="N145" s="67"/>
      <c r="O145" s="68"/>
      <c r="P145" s="69">
        <f t="shared" si="52"/>
        <v>0</v>
      </c>
      <c r="Q145" s="67"/>
      <c r="R145" s="68"/>
      <c r="S145" s="69">
        <f t="shared" si="53"/>
        <v>0</v>
      </c>
      <c r="T145" s="67"/>
      <c r="U145" s="68"/>
      <c r="V145" s="69">
        <f t="shared" si="54"/>
        <v>0</v>
      </c>
      <c r="W145" s="67"/>
      <c r="X145" s="68"/>
      <c r="Y145" s="69">
        <f t="shared" si="55"/>
        <v>0</v>
      </c>
      <c r="Z145" s="67"/>
      <c r="AA145" s="68"/>
      <c r="AB145" s="69">
        <f t="shared" si="56"/>
        <v>0</v>
      </c>
      <c r="AC145" s="67"/>
      <c r="AD145" s="68"/>
      <c r="AE145" s="69">
        <f t="shared" si="57"/>
        <v>0</v>
      </c>
      <c r="AF145" s="67"/>
      <c r="AG145" s="68"/>
      <c r="AH145" s="69">
        <f t="shared" si="58"/>
        <v>0</v>
      </c>
      <c r="AI145" s="67"/>
      <c r="AJ145" s="68"/>
      <c r="AK145" s="69">
        <f t="shared" si="59"/>
        <v>0</v>
      </c>
      <c r="AL145" s="67"/>
      <c r="AM145" s="68"/>
      <c r="AN145" s="69">
        <f t="shared" si="60"/>
        <v>0</v>
      </c>
      <c r="AO145" s="67"/>
      <c r="AP145" s="68"/>
      <c r="AQ145" s="69">
        <f t="shared" si="61"/>
        <v>0</v>
      </c>
      <c r="AR145" s="67"/>
      <c r="AS145" s="68"/>
      <c r="AT145" s="69">
        <f t="shared" si="62"/>
        <v>0</v>
      </c>
      <c r="AY145" s="148">
        <f t="shared" si="64"/>
        <v>0</v>
      </c>
      <c r="BA145" s="148">
        <f t="shared" si="65"/>
        <v>0</v>
      </c>
    </row>
    <row r="146" spans="2:53" ht="13" hidden="1">
      <c r="B146" s="44"/>
      <c r="C146" s="74">
        <f t="shared" si="63"/>
        <v>0</v>
      </c>
      <c r="D146" s="126"/>
      <c r="E146" s="67"/>
      <c r="F146" s="68"/>
      <c r="G146" s="69">
        <f t="shared" si="49"/>
        <v>0</v>
      </c>
      <c r="H146" s="67"/>
      <c r="I146" s="68"/>
      <c r="J146" s="69">
        <f t="shared" si="50"/>
        <v>0</v>
      </c>
      <c r="K146" s="67"/>
      <c r="L146" s="68"/>
      <c r="M146" s="69">
        <f t="shared" si="51"/>
        <v>0</v>
      </c>
      <c r="N146" s="67"/>
      <c r="O146" s="68"/>
      <c r="P146" s="69">
        <f t="shared" si="52"/>
        <v>0</v>
      </c>
      <c r="Q146" s="67"/>
      <c r="R146" s="68"/>
      <c r="S146" s="69">
        <f t="shared" si="53"/>
        <v>0</v>
      </c>
      <c r="T146" s="67"/>
      <c r="U146" s="68"/>
      <c r="V146" s="69">
        <f t="shared" si="54"/>
        <v>0</v>
      </c>
      <c r="W146" s="67"/>
      <c r="X146" s="68"/>
      <c r="Y146" s="69">
        <f t="shared" si="55"/>
        <v>0</v>
      </c>
      <c r="Z146" s="67"/>
      <c r="AA146" s="68"/>
      <c r="AB146" s="69">
        <f t="shared" si="56"/>
        <v>0</v>
      </c>
      <c r="AC146" s="67"/>
      <c r="AD146" s="68"/>
      <c r="AE146" s="69">
        <f t="shared" si="57"/>
        <v>0</v>
      </c>
      <c r="AF146" s="67"/>
      <c r="AG146" s="68"/>
      <c r="AH146" s="69">
        <f t="shared" si="58"/>
        <v>0</v>
      </c>
      <c r="AI146" s="67"/>
      <c r="AJ146" s="68"/>
      <c r="AK146" s="69">
        <f t="shared" si="59"/>
        <v>0</v>
      </c>
      <c r="AL146" s="67"/>
      <c r="AM146" s="68"/>
      <c r="AN146" s="69">
        <f t="shared" si="60"/>
        <v>0</v>
      </c>
      <c r="AO146" s="67"/>
      <c r="AP146" s="68"/>
      <c r="AQ146" s="69">
        <f t="shared" si="61"/>
        <v>0</v>
      </c>
      <c r="AR146" s="67"/>
      <c r="AS146" s="68"/>
      <c r="AT146" s="69">
        <f t="shared" si="62"/>
        <v>0</v>
      </c>
      <c r="AY146" s="148">
        <f t="shared" si="64"/>
        <v>0</v>
      </c>
      <c r="BA146" s="148">
        <f t="shared" si="65"/>
        <v>0</v>
      </c>
    </row>
    <row r="147" spans="2:53" ht="13" hidden="1">
      <c r="B147" s="44"/>
      <c r="C147" s="74">
        <f t="shared" si="63"/>
        <v>0</v>
      </c>
      <c r="D147" s="126"/>
      <c r="E147" s="67"/>
      <c r="F147" s="68"/>
      <c r="G147" s="69">
        <f t="shared" si="49"/>
        <v>0</v>
      </c>
      <c r="H147" s="67"/>
      <c r="I147" s="68"/>
      <c r="J147" s="69">
        <f t="shared" si="50"/>
        <v>0</v>
      </c>
      <c r="K147" s="67"/>
      <c r="L147" s="68"/>
      <c r="M147" s="69">
        <f t="shared" si="51"/>
        <v>0</v>
      </c>
      <c r="N147" s="67"/>
      <c r="O147" s="68"/>
      <c r="P147" s="69">
        <f t="shared" si="52"/>
        <v>0</v>
      </c>
      <c r="Q147" s="67"/>
      <c r="R147" s="68"/>
      <c r="S147" s="69">
        <f t="shared" si="53"/>
        <v>0</v>
      </c>
      <c r="T147" s="67"/>
      <c r="U147" s="68"/>
      <c r="V147" s="69">
        <f t="shared" si="54"/>
        <v>0</v>
      </c>
      <c r="W147" s="67"/>
      <c r="X147" s="68"/>
      <c r="Y147" s="69">
        <f t="shared" si="55"/>
        <v>0</v>
      </c>
      <c r="Z147" s="67"/>
      <c r="AA147" s="68"/>
      <c r="AB147" s="69">
        <f t="shared" si="56"/>
        <v>0</v>
      </c>
      <c r="AC147" s="67"/>
      <c r="AD147" s="68"/>
      <c r="AE147" s="69">
        <f t="shared" si="57"/>
        <v>0</v>
      </c>
      <c r="AF147" s="67"/>
      <c r="AG147" s="68"/>
      <c r="AH147" s="69">
        <f t="shared" si="58"/>
        <v>0</v>
      </c>
      <c r="AI147" s="67"/>
      <c r="AJ147" s="68"/>
      <c r="AK147" s="69">
        <f t="shared" si="59"/>
        <v>0</v>
      </c>
      <c r="AL147" s="67"/>
      <c r="AM147" s="68"/>
      <c r="AN147" s="69">
        <f t="shared" si="60"/>
        <v>0</v>
      </c>
      <c r="AO147" s="67"/>
      <c r="AP147" s="68"/>
      <c r="AQ147" s="69">
        <f t="shared" si="61"/>
        <v>0</v>
      </c>
      <c r="AR147" s="67"/>
      <c r="AS147" s="68"/>
      <c r="AT147" s="69">
        <f t="shared" si="62"/>
        <v>0</v>
      </c>
      <c r="AY147" s="148">
        <f t="shared" si="64"/>
        <v>0</v>
      </c>
      <c r="BA147" s="148">
        <f t="shared" si="65"/>
        <v>0</v>
      </c>
    </row>
    <row r="148" spans="2:53" ht="13" hidden="1">
      <c r="B148" s="44"/>
      <c r="C148" s="74">
        <f t="shared" si="63"/>
        <v>0</v>
      </c>
      <c r="D148" s="126"/>
      <c r="E148" s="67"/>
      <c r="F148" s="68"/>
      <c r="G148" s="69">
        <f t="shared" si="49"/>
        <v>0</v>
      </c>
      <c r="H148" s="67"/>
      <c r="I148" s="68"/>
      <c r="J148" s="69">
        <f t="shared" si="50"/>
        <v>0</v>
      </c>
      <c r="K148" s="67"/>
      <c r="L148" s="68"/>
      <c r="M148" s="69">
        <f t="shared" si="51"/>
        <v>0</v>
      </c>
      <c r="N148" s="67"/>
      <c r="O148" s="68"/>
      <c r="P148" s="69">
        <f t="shared" si="52"/>
        <v>0</v>
      </c>
      <c r="Q148" s="67"/>
      <c r="R148" s="68"/>
      <c r="S148" s="69">
        <f t="shared" si="53"/>
        <v>0</v>
      </c>
      <c r="T148" s="67"/>
      <c r="U148" s="68"/>
      <c r="V148" s="69">
        <f t="shared" si="54"/>
        <v>0</v>
      </c>
      <c r="W148" s="67"/>
      <c r="X148" s="68"/>
      <c r="Y148" s="69">
        <f t="shared" si="55"/>
        <v>0</v>
      </c>
      <c r="Z148" s="67"/>
      <c r="AA148" s="68"/>
      <c r="AB148" s="69">
        <f t="shared" si="56"/>
        <v>0</v>
      </c>
      <c r="AC148" s="67"/>
      <c r="AD148" s="68"/>
      <c r="AE148" s="69">
        <f t="shared" si="57"/>
        <v>0</v>
      </c>
      <c r="AF148" s="67"/>
      <c r="AG148" s="68"/>
      <c r="AH148" s="69">
        <f t="shared" si="58"/>
        <v>0</v>
      </c>
      <c r="AI148" s="67"/>
      <c r="AJ148" s="68"/>
      <c r="AK148" s="69">
        <f t="shared" si="59"/>
        <v>0</v>
      </c>
      <c r="AL148" s="67"/>
      <c r="AM148" s="68"/>
      <c r="AN148" s="69">
        <f t="shared" si="60"/>
        <v>0</v>
      </c>
      <c r="AO148" s="67"/>
      <c r="AP148" s="68"/>
      <c r="AQ148" s="69">
        <f t="shared" si="61"/>
        <v>0</v>
      </c>
      <c r="AR148" s="67"/>
      <c r="AS148" s="68"/>
      <c r="AT148" s="69">
        <f t="shared" si="62"/>
        <v>0</v>
      </c>
      <c r="AY148" s="148">
        <f t="shared" si="64"/>
        <v>0</v>
      </c>
      <c r="BA148" s="148">
        <f t="shared" si="65"/>
        <v>0</v>
      </c>
    </row>
    <row r="149" spans="2:53" ht="13" hidden="1">
      <c r="B149" s="44"/>
      <c r="C149" s="74">
        <f t="shared" si="63"/>
        <v>0</v>
      </c>
      <c r="D149" s="126"/>
      <c r="E149" s="67"/>
      <c r="F149" s="68"/>
      <c r="G149" s="69">
        <f t="shared" si="49"/>
        <v>0</v>
      </c>
      <c r="H149" s="67"/>
      <c r="I149" s="68"/>
      <c r="J149" s="69">
        <f t="shared" si="50"/>
        <v>0</v>
      </c>
      <c r="K149" s="67"/>
      <c r="L149" s="68"/>
      <c r="M149" s="69">
        <f t="shared" si="51"/>
        <v>0</v>
      </c>
      <c r="N149" s="67"/>
      <c r="O149" s="68"/>
      <c r="P149" s="69">
        <f t="shared" si="52"/>
        <v>0</v>
      </c>
      <c r="Q149" s="67"/>
      <c r="R149" s="68"/>
      <c r="S149" s="69">
        <f t="shared" si="53"/>
        <v>0</v>
      </c>
      <c r="T149" s="67"/>
      <c r="U149" s="68"/>
      <c r="V149" s="69">
        <f t="shared" si="54"/>
        <v>0</v>
      </c>
      <c r="W149" s="67"/>
      <c r="X149" s="68"/>
      <c r="Y149" s="69">
        <f t="shared" si="55"/>
        <v>0</v>
      </c>
      <c r="Z149" s="67"/>
      <c r="AA149" s="68"/>
      <c r="AB149" s="69">
        <f t="shared" si="56"/>
        <v>0</v>
      </c>
      <c r="AC149" s="67"/>
      <c r="AD149" s="68"/>
      <c r="AE149" s="69">
        <f t="shared" si="57"/>
        <v>0</v>
      </c>
      <c r="AF149" s="67"/>
      <c r="AG149" s="68"/>
      <c r="AH149" s="69">
        <f t="shared" si="58"/>
        <v>0</v>
      </c>
      <c r="AI149" s="67"/>
      <c r="AJ149" s="68"/>
      <c r="AK149" s="69">
        <f t="shared" si="59"/>
        <v>0</v>
      </c>
      <c r="AL149" s="67"/>
      <c r="AM149" s="68"/>
      <c r="AN149" s="69">
        <f t="shared" si="60"/>
        <v>0</v>
      </c>
      <c r="AO149" s="67"/>
      <c r="AP149" s="68"/>
      <c r="AQ149" s="69">
        <f t="shared" si="61"/>
        <v>0</v>
      </c>
      <c r="AR149" s="67"/>
      <c r="AS149" s="68"/>
      <c r="AT149" s="69">
        <f t="shared" si="62"/>
        <v>0</v>
      </c>
      <c r="AY149" s="148">
        <f t="shared" si="64"/>
        <v>0</v>
      </c>
      <c r="BA149" s="148">
        <f t="shared" si="65"/>
        <v>0</v>
      </c>
    </row>
    <row r="150" spans="2:53" ht="13" hidden="1">
      <c r="B150" s="44"/>
      <c r="C150" s="74">
        <f t="shared" si="63"/>
        <v>0</v>
      </c>
      <c r="D150" s="126"/>
      <c r="E150" s="67"/>
      <c r="F150" s="68"/>
      <c r="G150" s="69">
        <f t="shared" si="49"/>
        <v>0</v>
      </c>
      <c r="H150" s="67"/>
      <c r="I150" s="68"/>
      <c r="J150" s="69">
        <f t="shared" si="50"/>
        <v>0</v>
      </c>
      <c r="K150" s="67"/>
      <c r="L150" s="68"/>
      <c r="M150" s="69">
        <f t="shared" si="51"/>
        <v>0</v>
      </c>
      <c r="N150" s="67"/>
      <c r="O150" s="68"/>
      <c r="P150" s="69">
        <f t="shared" si="52"/>
        <v>0</v>
      </c>
      <c r="Q150" s="67"/>
      <c r="R150" s="68"/>
      <c r="S150" s="69">
        <f t="shared" si="53"/>
        <v>0</v>
      </c>
      <c r="T150" s="67"/>
      <c r="U150" s="68"/>
      <c r="V150" s="69">
        <f t="shared" si="54"/>
        <v>0</v>
      </c>
      <c r="W150" s="67"/>
      <c r="X150" s="68"/>
      <c r="Y150" s="69">
        <f t="shared" si="55"/>
        <v>0</v>
      </c>
      <c r="Z150" s="67"/>
      <c r="AA150" s="68"/>
      <c r="AB150" s="69">
        <f t="shared" si="56"/>
        <v>0</v>
      </c>
      <c r="AC150" s="67"/>
      <c r="AD150" s="68"/>
      <c r="AE150" s="69">
        <f t="shared" si="57"/>
        <v>0</v>
      </c>
      <c r="AF150" s="67"/>
      <c r="AG150" s="68"/>
      <c r="AH150" s="69">
        <f t="shared" si="58"/>
        <v>0</v>
      </c>
      <c r="AI150" s="67"/>
      <c r="AJ150" s="68"/>
      <c r="AK150" s="69">
        <f t="shared" si="59"/>
        <v>0</v>
      </c>
      <c r="AL150" s="67"/>
      <c r="AM150" s="68"/>
      <c r="AN150" s="69">
        <f t="shared" si="60"/>
        <v>0</v>
      </c>
      <c r="AO150" s="67"/>
      <c r="AP150" s="68"/>
      <c r="AQ150" s="69">
        <f t="shared" si="61"/>
        <v>0</v>
      </c>
      <c r="AR150" s="67"/>
      <c r="AS150" s="68"/>
      <c r="AT150" s="69">
        <f t="shared" si="62"/>
        <v>0</v>
      </c>
      <c r="AY150" s="148">
        <f t="shared" si="64"/>
        <v>0</v>
      </c>
      <c r="BA150" s="148">
        <f t="shared" si="65"/>
        <v>0</v>
      </c>
    </row>
    <row r="151" spans="2:53" ht="13" hidden="1">
      <c r="B151" s="44"/>
      <c r="C151" s="74">
        <f t="shared" si="63"/>
        <v>0</v>
      </c>
      <c r="D151" s="126"/>
      <c r="E151" s="67"/>
      <c r="F151" s="68"/>
      <c r="G151" s="69">
        <f t="shared" si="49"/>
        <v>0</v>
      </c>
      <c r="H151" s="67"/>
      <c r="I151" s="68"/>
      <c r="J151" s="69">
        <f t="shared" si="50"/>
        <v>0</v>
      </c>
      <c r="K151" s="67"/>
      <c r="L151" s="68"/>
      <c r="M151" s="69">
        <f t="shared" si="51"/>
        <v>0</v>
      </c>
      <c r="N151" s="67"/>
      <c r="O151" s="68"/>
      <c r="P151" s="69">
        <f t="shared" si="52"/>
        <v>0</v>
      </c>
      <c r="Q151" s="67"/>
      <c r="R151" s="68"/>
      <c r="S151" s="69">
        <f t="shared" si="53"/>
        <v>0</v>
      </c>
      <c r="T151" s="67"/>
      <c r="U151" s="68"/>
      <c r="V151" s="69">
        <f t="shared" si="54"/>
        <v>0</v>
      </c>
      <c r="W151" s="67"/>
      <c r="X151" s="68"/>
      <c r="Y151" s="69">
        <f t="shared" si="55"/>
        <v>0</v>
      </c>
      <c r="Z151" s="67"/>
      <c r="AA151" s="68"/>
      <c r="AB151" s="69">
        <f t="shared" si="56"/>
        <v>0</v>
      </c>
      <c r="AC151" s="67"/>
      <c r="AD151" s="68"/>
      <c r="AE151" s="69">
        <f t="shared" si="57"/>
        <v>0</v>
      </c>
      <c r="AF151" s="67"/>
      <c r="AG151" s="68"/>
      <c r="AH151" s="69">
        <f t="shared" si="58"/>
        <v>0</v>
      </c>
      <c r="AI151" s="67"/>
      <c r="AJ151" s="68"/>
      <c r="AK151" s="69">
        <f t="shared" si="59"/>
        <v>0</v>
      </c>
      <c r="AL151" s="67"/>
      <c r="AM151" s="68"/>
      <c r="AN151" s="69">
        <f t="shared" si="60"/>
        <v>0</v>
      </c>
      <c r="AO151" s="67"/>
      <c r="AP151" s="68"/>
      <c r="AQ151" s="69">
        <f t="shared" si="61"/>
        <v>0</v>
      </c>
      <c r="AR151" s="67"/>
      <c r="AS151" s="68"/>
      <c r="AT151" s="69">
        <f t="shared" si="62"/>
        <v>0</v>
      </c>
      <c r="AY151" s="148">
        <f t="shared" si="64"/>
        <v>0</v>
      </c>
      <c r="BA151" s="148">
        <f t="shared" si="65"/>
        <v>0</v>
      </c>
    </row>
    <row r="152" spans="2:53" ht="13" hidden="1">
      <c r="B152" s="44"/>
      <c r="C152" s="74">
        <f t="shared" si="63"/>
        <v>0</v>
      </c>
      <c r="D152" s="126"/>
      <c r="E152" s="67"/>
      <c r="F152" s="68"/>
      <c r="G152" s="69">
        <f t="shared" si="49"/>
        <v>0</v>
      </c>
      <c r="H152" s="67"/>
      <c r="I152" s="68"/>
      <c r="J152" s="69">
        <f t="shared" si="50"/>
        <v>0</v>
      </c>
      <c r="K152" s="67"/>
      <c r="L152" s="68"/>
      <c r="M152" s="69">
        <f t="shared" si="51"/>
        <v>0</v>
      </c>
      <c r="N152" s="67"/>
      <c r="O152" s="68"/>
      <c r="P152" s="69">
        <f t="shared" si="52"/>
        <v>0</v>
      </c>
      <c r="Q152" s="67"/>
      <c r="R152" s="68"/>
      <c r="S152" s="69">
        <f t="shared" si="53"/>
        <v>0</v>
      </c>
      <c r="T152" s="67"/>
      <c r="U152" s="68"/>
      <c r="V152" s="69">
        <f t="shared" si="54"/>
        <v>0</v>
      </c>
      <c r="W152" s="67"/>
      <c r="X152" s="68"/>
      <c r="Y152" s="69">
        <f t="shared" si="55"/>
        <v>0</v>
      </c>
      <c r="Z152" s="67"/>
      <c r="AA152" s="68"/>
      <c r="AB152" s="69">
        <f t="shared" si="56"/>
        <v>0</v>
      </c>
      <c r="AC152" s="67"/>
      <c r="AD152" s="68"/>
      <c r="AE152" s="69">
        <f t="shared" si="57"/>
        <v>0</v>
      </c>
      <c r="AF152" s="67"/>
      <c r="AG152" s="68"/>
      <c r="AH152" s="69">
        <f t="shared" si="58"/>
        <v>0</v>
      </c>
      <c r="AI152" s="67"/>
      <c r="AJ152" s="68"/>
      <c r="AK152" s="69">
        <f t="shared" si="59"/>
        <v>0</v>
      </c>
      <c r="AL152" s="67"/>
      <c r="AM152" s="68"/>
      <c r="AN152" s="69">
        <f t="shared" si="60"/>
        <v>0</v>
      </c>
      <c r="AO152" s="67"/>
      <c r="AP152" s="68"/>
      <c r="AQ152" s="69">
        <f t="shared" si="61"/>
        <v>0</v>
      </c>
      <c r="AR152" s="67"/>
      <c r="AS152" s="68"/>
      <c r="AT152" s="69">
        <f t="shared" si="62"/>
        <v>0</v>
      </c>
      <c r="AY152" s="148">
        <f t="shared" si="64"/>
        <v>0</v>
      </c>
      <c r="BA152" s="148">
        <f t="shared" si="65"/>
        <v>0</v>
      </c>
    </row>
    <row r="153" spans="2:53" ht="13" hidden="1">
      <c r="B153" s="44"/>
      <c r="C153" s="74">
        <f t="shared" si="63"/>
        <v>0</v>
      </c>
      <c r="D153" s="126"/>
      <c r="E153" s="67"/>
      <c r="F153" s="68"/>
      <c r="G153" s="69">
        <f t="shared" si="49"/>
        <v>0</v>
      </c>
      <c r="H153" s="67"/>
      <c r="I153" s="68"/>
      <c r="J153" s="69">
        <f t="shared" si="50"/>
        <v>0</v>
      </c>
      <c r="K153" s="67"/>
      <c r="L153" s="68"/>
      <c r="M153" s="69">
        <f t="shared" si="51"/>
        <v>0</v>
      </c>
      <c r="N153" s="67"/>
      <c r="O153" s="68"/>
      <c r="P153" s="69">
        <f t="shared" si="52"/>
        <v>0</v>
      </c>
      <c r="Q153" s="67"/>
      <c r="R153" s="68"/>
      <c r="S153" s="69">
        <f t="shared" si="53"/>
        <v>0</v>
      </c>
      <c r="T153" s="67"/>
      <c r="U153" s="68"/>
      <c r="V153" s="69">
        <f t="shared" si="54"/>
        <v>0</v>
      </c>
      <c r="W153" s="67"/>
      <c r="X153" s="68"/>
      <c r="Y153" s="69">
        <f t="shared" si="55"/>
        <v>0</v>
      </c>
      <c r="Z153" s="67"/>
      <c r="AA153" s="68"/>
      <c r="AB153" s="69">
        <f t="shared" si="56"/>
        <v>0</v>
      </c>
      <c r="AC153" s="67"/>
      <c r="AD153" s="68"/>
      <c r="AE153" s="69">
        <f t="shared" si="57"/>
        <v>0</v>
      </c>
      <c r="AF153" s="67"/>
      <c r="AG153" s="68"/>
      <c r="AH153" s="69">
        <f t="shared" si="58"/>
        <v>0</v>
      </c>
      <c r="AI153" s="67"/>
      <c r="AJ153" s="68"/>
      <c r="AK153" s="69">
        <f t="shared" si="59"/>
        <v>0</v>
      </c>
      <c r="AL153" s="67"/>
      <c r="AM153" s="68"/>
      <c r="AN153" s="69">
        <f t="shared" si="60"/>
        <v>0</v>
      </c>
      <c r="AO153" s="67"/>
      <c r="AP153" s="68"/>
      <c r="AQ153" s="69">
        <f t="shared" si="61"/>
        <v>0</v>
      </c>
      <c r="AR153" s="67"/>
      <c r="AS153" s="68"/>
      <c r="AT153" s="69">
        <f t="shared" si="62"/>
        <v>0</v>
      </c>
      <c r="AY153" s="148">
        <f t="shared" si="64"/>
        <v>0</v>
      </c>
      <c r="BA153" s="148">
        <f t="shared" si="65"/>
        <v>0</v>
      </c>
    </row>
    <row r="154" spans="2:53" ht="13" hidden="1">
      <c r="B154" s="44"/>
      <c r="C154" s="74">
        <f t="shared" si="63"/>
        <v>0</v>
      </c>
      <c r="D154" s="126"/>
      <c r="E154" s="67"/>
      <c r="F154" s="68"/>
      <c r="G154" s="69">
        <f t="shared" si="49"/>
        <v>0</v>
      </c>
      <c r="H154" s="67"/>
      <c r="I154" s="68"/>
      <c r="J154" s="69">
        <f t="shared" si="50"/>
        <v>0</v>
      </c>
      <c r="K154" s="67"/>
      <c r="L154" s="68"/>
      <c r="M154" s="69">
        <f t="shared" si="51"/>
        <v>0</v>
      </c>
      <c r="N154" s="67"/>
      <c r="O154" s="68"/>
      <c r="P154" s="69">
        <f t="shared" si="52"/>
        <v>0</v>
      </c>
      <c r="Q154" s="67"/>
      <c r="R154" s="68"/>
      <c r="S154" s="69">
        <f t="shared" si="53"/>
        <v>0</v>
      </c>
      <c r="T154" s="67"/>
      <c r="U154" s="68"/>
      <c r="V154" s="69">
        <f t="shared" si="54"/>
        <v>0</v>
      </c>
      <c r="W154" s="67"/>
      <c r="X154" s="68"/>
      <c r="Y154" s="69">
        <f t="shared" si="55"/>
        <v>0</v>
      </c>
      <c r="Z154" s="67"/>
      <c r="AA154" s="68"/>
      <c r="AB154" s="69">
        <f t="shared" si="56"/>
        <v>0</v>
      </c>
      <c r="AC154" s="67"/>
      <c r="AD154" s="68"/>
      <c r="AE154" s="69">
        <f t="shared" si="57"/>
        <v>0</v>
      </c>
      <c r="AF154" s="67"/>
      <c r="AG154" s="68"/>
      <c r="AH154" s="69">
        <f t="shared" si="58"/>
        <v>0</v>
      </c>
      <c r="AI154" s="67"/>
      <c r="AJ154" s="68"/>
      <c r="AK154" s="69">
        <f t="shared" si="59"/>
        <v>0</v>
      </c>
      <c r="AL154" s="67"/>
      <c r="AM154" s="68"/>
      <c r="AN154" s="69">
        <f t="shared" si="60"/>
        <v>0</v>
      </c>
      <c r="AO154" s="67"/>
      <c r="AP154" s="68"/>
      <c r="AQ154" s="69">
        <f t="shared" si="61"/>
        <v>0</v>
      </c>
      <c r="AR154" s="67"/>
      <c r="AS154" s="68"/>
      <c r="AT154" s="69">
        <f t="shared" si="62"/>
        <v>0</v>
      </c>
      <c r="AY154" s="148">
        <f t="shared" si="64"/>
        <v>0</v>
      </c>
      <c r="BA154" s="148">
        <f t="shared" si="65"/>
        <v>0</v>
      </c>
    </row>
    <row r="155" spans="2:53" ht="13" hidden="1">
      <c r="B155" s="44"/>
      <c r="C155" s="74">
        <f t="shared" si="63"/>
        <v>0</v>
      </c>
      <c r="D155" s="126"/>
      <c r="E155" s="67"/>
      <c r="F155" s="68"/>
      <c r="G155" s="69">
        <f t="shared" si="49"/>
        <v>0</v>
      </c>
      <c r="H155" s="67"/>
      <c r="I155" s="68"/>
      <c r="J155" s="69">
        <f t="shared" si="50"/>
        <v>0</v>
      </c>
      <c r="K155" s="67"/>
      <c r="L155" s="68"/>
      <c r="M155" s="69">
        <f t="shared" si="51"/>
        <v>0</v>
      </c>
      <c r="N155" s="67"/>
      <c r="O155" s="68"/>
      <c r="P155" s="69">
        <f t="shared" si="52"/>
        <v>0</v>
      </c>
      <c r="Q155" s="67"/>
      <c r="R155" s="68"/>
      <c r="S155" s="69">
        <f t="shared" si="53"/>
        <v>0</v>
      </c>
      <c r="T155" s="67"/>
      <c r="U155" s="68"/>
      <c r="V155" s="69">
        <f t="shared" si="54"/>
        <v>0</v>
      </c>
      <c r="W155" s="67"/>
      <c r="X155" s="68"/>
      <c r="Y155" s="69">
        <f t="shared" si="55"/>
        <v>0</v>
      </c>
      <c r="Z155" s="67"/>
      <c r="AA155" s="68"/>
      <c r="AB155" s="69">
        <f t="shared" si="56"/>
        <v>0</v>
      </c>
      <c r="AC155" s="67"/>
      <c r="AD155" s="68"/>
      <c r="AE155" s="69">
        <f t="shared" si="57"/>
        <v>0</v>
      </c>
      <c r="AF155" s="67"/>
      <c r="AG155" s="68"/>
      <c r="AH155" s="69">
        <f t="shared" si="58"/>
        <v>0</v>
      </c>
      <c r="AI155" s="67"/>
      <c r="AJ155" s="68"/>
      <c r="AK155" s="69">
        <f t="shared" si="59"/>
        <v>0</v>
      </c>
      <c r="AL155" s="67"/>
      <c r="AM155" s="68"/>
      <c r="AN155" s="69">
        <f t="shared" si="60"/>
        <v>0</v>
      </c>
      <c r="AO155" s="67"/>
      <c r="AP155" s="68"/>
      <c r="AQ155" s="69">
        <f t="shared" si="61"/>
        <v>0</v>
      </c>
      <c r="AR155" s="67"/>
      <c r="AS155" s="68"/>
      <c r="AT155" s="69">
        <f t="shared" si="62"/>
        <v>0</v>
      </c>
      <c r="AY155" s="148">
        <f t="shared" si="64"/>
        <v>0</v>
      </c>
      <c r="BA155" s="148">
        <f t="shared" si="65"/>
        <v>0</v>
      </c>
    </row>
    <row r="156" spans="2:53" ht="13" hidden="1">
      <c r="B156" s="44"/>
      <c r="C156" s="74">
        <f t="shared" si="63"/>
        <v>0</v>
      </c>
      <c r="D156" s="126"/>
      <c r="E156" s="67"/>
      <c r="F156" s="68"/>
      <c r="G156" s="69">
        <f t="shared" si="49"/>
        <v>0</v>
      </c>
      <c r="H156" s="67"/>
      <c r="I156" s="68"/>
      <c r="J156" s="69">
        <f t="shared" si="50"/>
        <v>0</v>
      </c>
      <c r="K156" s="67"/>
      <c r="L156" s="68"/>
      <c r="M156" s="69">
        <f t="shared" si="51"/>
        <v>0</v>
      </c>
      <c r="N156" s="67"/>
      <c r="O156" s="68"/>
      <c r="P156" s="69">
        <f t="shared" si="52"/>
        <v>0</v>
      </c>
      <c r="Q156" s="67"/>
      <c r="R156" s="68"/>
      <c r="S156" s="69">
        <f t="shared" si="53"/>
        <v>0</v>
      </c>
      <c r="T156" s="67"/>
      <c r="U156" s="68"/>
      <c r="V156" s="69">
        <f t="shared" si="54"/>
        <v>0</v>
      </c>
      <c r="W156" s="67"/>
      <c r="X156" s="68"/>
      <c r="Y156" s="69">
        <f t="shared" si="55"/>
        <v>0</v>
      </c>
      <c r="Z156" s="67"/>
      <c r="AA156" s="68"/>
      <c r="AB156" s="69">
        <f t="shared" si="56"/>
        <v>0</v>
      </c>
      <c r="AC156" s="67"/>
      <c r="AD156" s="68"/>
      <c r="AE156" s="69">
        <f t="shared" si="57"/>
        <v>0</v>
      </c>
      <c r="AF156" s="67"/>
      <c r="AG156" s="68"/>
      <c r="AH156" s="69">
        <f t="shared" si="58"/>
        <v>0</v>
      </c>
      <c r="AI156" s="67"/>
      <c r="AJ156" s="68"/>
      <c r="AK156" s="69">
        <f t="shared" si="59"/>
        <v>0</v>
      </c>
      <c r="AL156" s="67"/>
      <c r="AM156" s="68"/>
      <c r="AN156" s="69">
        <f t="shared" si="60"/>
        <v>0</v>
      </c>
      <c r="AO156" s="67"/>
      <c r="AP156" s="68"/>
      <c r="AQ156" s="69">
        <f t="shared" si="61"/>
        <v>0</v>
      </c>
      <c r="AR156" s="67"/>
      <c r="AS156" s="68"/>
      <c r="AT156" s="69">
        <f t="shared" si="62"/>
        <v>0</v>
      </c>
      <c r="AY156" s="148">
        <f t="shared" si="64"/>
        <v>0</v>
      </c>
      <c r="BA156" s="148">
        <f t="shared" si="65"/>
        <v>0</v>
      </c>
    </row>
    <row r="157" spans="2:53" ht="13" hidden="1">
      <c r="B157" s="44"/>
      <c r="C157" s="74">
        <f t="shared" si="63"/>
        <v>0</v>
      </c>
      <c r="D157" s="126"/>
      <c r="E157" s="67"/>
      <c r="F157" s="68"/>
      <c r="G157" s="69">
        <f t="shared" si="49"/>
        <v>0</v>
      </c>
      <c r="H157" s="67"/>
      <c r="I157" s="68"/>
      <c r="J157" s="69">
        <f t="shared" si="50"/>
        <v>0</v>
      </c>
      <c r="K157" s="67"/>
      <c r="L157" s="68"/>
      <c r="M157" s="69">
        <f t="shared" si="51"/>
        <v>0</v>
      </c>
      <c r="N157" s="67"/>
      <c r="O157" s="68"/>
      <c r="P157" s="69">
        <f t="shared" si="52"/>
        <v>0</v>
      </c>
      <c r="Q157" s="67"/>
      <c r="R157" s="68"/>
      <c r="S157" s="69">
        <f t="shared" si="53"/>
        <v>0</v>
      </c>
      <c r="T157" s="67"/>
      <c r="U157" s="68"/>
      <c r="V157" s="69">
        <f t="shared" si="54"/>
        <v>0</v>
      </c>
      <c r="W157" s="67"/>
      <c r="X157" s="68"/>
      <c r="Y157" s="69">
        <f t="shared" si="55"/>
        <v>0</v>
      </c>
      <c r="Z157" s="67"/>
      <c r="AA157" s="68"/>
      <c r="AB157" s="69">
        <f t="shared" si="56"/>
        <v>0</v>
      </c>
      <c r="AC157" s="67"/>
      <c r="AD157" s="68"/>
      <c r="AE157" s="69">
        <f t="shared" si="57"/>
        <v>0</v>
      </c>
      <c r="AF157" s="67"/>
      <c r="AG157" s="68"/>
      <c r="AH157" s="69">
        <f t="shared" si="58"/>
        <v>0</v>
      </c>
      <c r="AI157" s="67"/>
      <c r="AJ157" s="68"/>
      <c r="AK157" s="69">
        <f t="shared" si="59"/>
        <v>0</v>
      </c>
      <c r="AL157" s="67"/>
      <c r="AM157" s="68"/>
      <c r="AN157" s="69">
        <f t="shared" si="60"/>
        <v>0</v>
      </c>
      <c r="AO157" s="67"/>
      <c r="AP157" s="68"/>
      <c r="AQ157" s="69">
        <f t="shared" si="61"/>
        <v>0</v>
      </c>
      <c r="AR157" s="67"/>
      <c r="AS157" s="68"/>
      <c r="AT157" s="69">
        <f t="shared" si="62"/>
        <v>0</v>
      </c>
      <c r="AY157" s="148">
        <f t="shared" si="64"/>
        <v>0</v>
      </c>
      <c r="BA157" s="148">
        <f t="shared" si="65"/>
        <v>0</v>
      </c>
    </row>
    <row r="158" spans="2:53" ht="13" hidden="1">
      <c r="B158" s="44"/>
      <c r="C158" s="74">
        <f t="shared" si="63"/>
        <v>0</v>
      </c>
      <c r="D158" s="126"/>
      <c r="E158" s="67"/>
      <c r="F158" s="68"/>
      <c r="G158" s="69">
        <f t="shared" si="49"/>
        <v>0</v>
      </c>
      <c r="H158" s="67"/>
      <c r="I158" s="68"/>
      <c r="J158" s="69">
        <f t="shared" si="50"/>
        <v>0</v>
      </c>
      <c r="K158" s="67"/>
      <c r="L158" s="68"/>
      <c r="M158" s="69">
        <f t="shared" si="51"/>
        <v>0</v>
      </c>
      <c r="N158" s="67"/>
      <c r="O158" s="68"/>
      <c r="P158" s="69">
        <f t="shared" si="52"/>
        <v>0</v>
      </c>
      <c r="Q158" s="67"/>
      <c r="R158" s="68"/>
      <c r="S158" s="69">
        <f t="shared" si="53"/>
        <v>0</v>
      </c>
      <c r="T158" s="67"/>
      <c r="U158" s="68"/>
      <c r="V158" s="69">
        <f t="shared" si="54"/>
        <v>0</v>
      </c>
      <c r="W158" s="67"/>
      <c r="X158" s="68"/>
      <c r="Y158" s="69">
        <f t="shared" si="55"/>
        <v>0</v>
      </c>
      <c r="Z158" s="67"/>
      <c r="AA158" s="68"/>
      <c r="AB158" s="69">
        <f t="shared" si="56"/>
        <v>0</v>
      </c>
      <c r="AC158" s="67"/>
      <c r="AD158" s="68"/>
      <c r="AE158" s="69">
        <f t="shared" si="57"/>
        <v>0</v>
      </c>
      <c r="AF158" s="67"/>
      <c r="AG158" s="68"/>
      <c r="AH158" s="69">
        <f t="shared" si="58"/>
        <v>0</v>
      </c>
      <c r="AI158" s="67"/>
      <c r="AJ158" s="68"/>
      <c r="AK158" s="69">
        <f t="shared" si="59"/>
        <v>0</v>
      </c>
      <c r="AL158" s="67"/>
      <c r="AM158" s="68"/>
      <c r="AN158" s="69">
        <f t="shared" si="60"/>
        <v>0</v>
      </c>
      <c r="AO158" s="67"/>
      <c r="AP158" s="68"/>
      <c r="AQ158" s="69">
        <f t="shared" si="61"/>
        <v>0</v>
      </c>
      <c r="AR158" s="67"/>
      <c r="AS158" s="68"/>
      <c r="AT158" s="69">
        <f t="shared" si="62"/>
        <v>0</v>
      </c>
      <c r="AY158" s="148">
        <f t="shared" si="64"/>
        <v>0</v>
      </c>
      <c r="BA158" s="148">
        <f t="shared" si="65"/>
        <v>0</v>
      </c>
    </row>
    <row r="159" spans="2:53" ht="13" hidden="1">
      <c r="B159" s="44"/>
      <c r="C159" s="74">
        <f t="shared" si="63"/>
        <v>0</v>
      </c>
      <c r="D159" s="126"/>
      <c r="E159" s="67"/>
      <c r="F159" s="68"/>
      <c r="G159" s="69">
        <f t="shared" si="49"/>
        <v>0</v>
      </c>
      <c r="H159" s="67"/>
      <c r="I159" s="68"/>
      <c r="J159" s="69">
        <f t="shared" si="50"/>
        <v>0</v>
      </c>
      <c r="K159" s="67"/>
      <c r="L159" s="68"/>
      <c r="M159" s="69">
        <f t="shared" si="51"/>
        <v>0</v>
      </c>
      <c r="N159" s="67"/>
      <c r="O159" s="68"/>
      <c r="P159" s="69">
        <f t="shared" si="52"/>
        <v>0</v>
      </c>
      <c r="Q159" s="67"/>
      <c r="R159" s="68"/>
      <c r="S159" s="69">
        <f t="shared" si="53"/>
        <v>0</v>
      </c>
      <c r="T159" s="67"/>
      <c r="U159" s="68"/>
      <c r="V159" s="69">
        <f t="shared" si="54"/>
        <v>0</v>
      </c>
      <c r="W159" s="67"/>
      <c r="X159" s="68"/>
      <c r="Y159" s="69">
        <f t="shared" si="55"/>
        <v>0</v>
      </c>
      <c r="Z159" s="67"/>
      <c r="AA159" s="68"/>
      <c r="AB159" s="69">
        <f t="shared" si="56"/>
        <v>0</v>
      </c>
      <c r="AC159" s="67"/>
      <c r="AD159" s="68"/>
      <c r="AE159" s="69">
        <f t="shared" si="57"/>
        <v>0</v>
      </c>
      <c r="AF159" s="67"/>
      <c r="AG159" s="68"/>
      <c r="AH159" s="69">
        <f t="shared" si="58"/>
        <v>0</v>
      </c>
      <c r="AI159" s="67"/>
      <c r="AJ159" s="68"/>
      <c r="AK159" s="69">
        <f t="shared" si="59"/>
        <v>0</v>
      </c>
      <c r="AL159" s="67"/>
      <c r="AM159" s="68"/>
      <c r="AN159" s="69">
        <f t="shared" si="60"/>
        <v>0</v>
      </c>
      <c r="AO159" s="67"/>
      <c r="AP159" s="68"/>
      <c r="AQ159" s="69">
        <f t="shared" si="61"/>
        <v>0</v>
      </c>
      <c r="AR159" s="67"/>
      <c r="AS159" s="68"/>
      <c r="AT159" s="69">
        <f t="shared" si="62"/>
        <v>0</v>
      </c>
      <c r="AY159" s="148">
        <f t="shared" si="64"/>
        <v>0</v>
      </c>
      <c r="BA159" s="148">
        <f t="shared" si="65"/>
        <v>0</v>
      </c>
    </row>
    <row r="160" spans="2:53" ht="13" hidden="1">
      <c r="B160" s="44"/>
      <c r="C160" s="74">
        <f t="shared" si="63"/>
        <v>0</v>
      </c>
      <c r="D160" s="126"/>
      <c r="E160" s="67"/>
      <c r="F160" s="68"/>
      <c r="G160" s="69">
        <f t="shared" si="49"/>
        <v>0</v>
      </c>
      <c r="H160" s="67"/>
      <c r="I160" s="68"/>
      <c r="J160" s="69">
        <f t="shared" si="50"/>
        <v>0</v>
      </c>
      <c r="K160" s="67"/>
      <c r="L160" s="68"/>
      <c r="M160" s="69">
        <f t="shared" si="51"/>
        <v>0</v>
      </c>
      <c r="N160" s="67"/>
      <c r="O160" s="68"/>
      <c r="P160" s="69">
        <f t="shared" si="52"/>
        <v>0</v>
      </c>
      <c r="Q160" s="67"/>
      <c r="R160" s="68"/>
      <c r="S160" s="69">
        <f t="shared" si="53"/>
        <v>0</v>
      </c>
      <c r="T160" s="67"/>
      <c r="U160" s="68"/>
      <c r="V160" s="69">
        <f t="shared" si="54"/>
        <v>0</v>
      </c>
      <c r="W160" s="67"/>
      <c r="X160" s="68"/>
      <c r="Y160" s="69">
        <f t="shared" si="55"/>
        <v>0</v>
      </c>
      <c r="Z160" s="67"/>
      <c r="AA160" s="68"/>
      <c r="AB160" s="69">
        <f t="shared" si="56"/>
        <v>0</v>
      </c>
      <c r="AC160" s="67"/>
      <c r="AD160" s="68"/>
      <c r="AE160" s="69">
        <f t="shared" si="57"/>
        <v>0</v>
      </c>
      <c r="AF160" s="67"/>
      <c r="AG160" s="68"/>
      <c r="AH160" s="69">
        <f t="shared" si="58"/>
        <v>0</v>
      </c>
      <c r="AI160" s="67"/>
      <c r="AJ160" s="68"/>
      <c r="AK160" s="69">
        <f t="shared" si="59"/>
        <v>0</v>
      </c>
      <c r="AL160" s="67"/>
      <c r="AM160" s="68"/>
      <c r="AN160" s="69">
        <f t="shared" si="60"/>
        <v>0</v>
      </c>
      <c r="AO160" s="67"/>
      <c r="AP160" s="68"/>
      <c r="AQ160" s="69">
        <f t="shared" si="61"/>
        <v>0</v>
      </c>
      <c r="AR160" s="67"/>
      <c r="AS160" s="68"/>
      <c r="AT160" s="69">
        <f t="shared" si="62"/>
        <v>0</v>
      </c>
      <c r="AY160" s="148">
        <f t="shared" si="64"/>
        <v>0</v>
      </c>
      <c r="BA160" s="148">
        <f t="shared" si="65"/>
        <v>0</v>
      </c>
    </row>
    <row r="161" spans="2:53" ht="13" hidden="1">
      <c r="B161" s="44"/>
      <c r="C161" s="74">
        <f t="shared" si="63"/>
        <v>0</v>
      </c>
      <c r="D161" s="126"/>
      <c r="E161" s="67"/>
      <c r="F161" s="68"/>
      <c r="G161" s="69">
        <f t="shared" si="49"/>
        <v>0</v>
      </c>
      <c r="H161" s="67"/>
      <c r="I161" s="68"/>
      <c r="J161" s="69">
        <f t="shared" si="50"/>
        <v>0</v>
      </c>
      <c r="K161" s="67"/>
      <c r="L161" s="68"/>
      <c r="M161" s="69">
        <f t="shared" si="51"/>
        <v>0</v>
      </c>
      <c r="N161" s="67"/>
      <c r="O161" s="68"/>
      <c r="P161" s="69">
        <f t="shared" si="52"/>
        <v>0</v>
      </c>
      <c r="Q161" s="67"/>
      <c r="R161" s="68"/>
      <c r="S161" s="69">
        <f t="shared" si="53"/>
        <v>0</v>
      </c>
      <c r="T161" s="67"/>
      <c r="U161" s="68"/>
      <c r="V161" s="69">
        <f t="shared" si="54"/>
        <v>0</v>
      </c>
      <c r="W161" s="67"/>
      <c r="X161" s="68"/>
      <c r="Y161" s="69">
        <f t="shared" si="55"/>
        <v>0</v>
      </c>
      <c r="Z161" s="67"/>
      <c r="AA161" s="68"/>
      <c r="AB161" s="69">
        <f t="shared" si="56"/>
        <v>0</v>
      </c>
      <c r="AC161" s="67"/>
      <c r="AD161" s="68"/>
      <c r="AE161" s="69">
        <f t="shared" si="57"/>
        <v>0</v>
      </c>
      <c r="AF161" s="67"/>
      <c r="AG161" s="68"/>
      <c r="AH161" s="69">
        <f t="shared" si="58"/>
        <v>0</v>
      </c>
      <c r="AI161" s="67"/>
      <c r="AJ161" s="68"/>
      <c r="AK161" s="69">
        <f t="shared" si="59"/>
        <v>0</v>
      </c>
      <c r="AL161" s="67"/>
      <c r="AM161" s="68"/>
      <c r="AN161" s="69">
        <f t="shared" si="60"/>
        <v>0</v>
      </c>
      <c r="AO161" s="67"/>
      <c r="AP161" s="68"/>
      <c r="AQ161" s="69">
        <f t="shared" si="61"/>
        <v>0</v>
      </c>
      <c r="AR161" s="67"/>
      <c r="AS161" s="68"/>
      <c r="AT161" s="69">
        <f t="shared" si="62"/>
        <v>0</v>
      </c>
      <c r="AY161" s="148">
        <f t="shared" si="64"/>
        <v>0</v>
      </c>
      <c r="BA161" s="148">
        <f t="shared" si="65"/>
        <v>0</v>
      </c>
    </row>
    <row r="162" spans="2:53" ht="13.5" hidden="1" thickBot="1">
      <c r="B162" s="45"/>
      <c r="C162" s="75">
        <f>G162+J162+M162+P162+S162+V162+Y162+AB162+AE162+AH162+AK162+AN162+AQ162+AT162</f>
        <v>0</v>
      </c>
      <c r="D162" s="127"/>
      <c r="E162" s="70"/>
      <c r="F162" s="71"/>
      <c r="G162" s="72">
        <f t="shared" si="49"/>
        <v>0</v>
      </c>
      <c r="H162" s="70"/>
      <c r="I162" s="71"/>
      <c r="J162" s="72">
        <f t="shared" si="50"/>
        <v>0</v>
      </c>
      <c r="K162" s="70"/>
      <c r="L162" s="71"/>
      <c r="M162" s="72">
        <f t="shared" si="51"/>
        <v>0</v>
      </c>
      <c r="N162" s="70"/>
      <c r="O162" s="71"/>
      <c r="P162" s="72">
        <f t="shared" si="52"/>
        <v>0</v>
      </c>
      <c r="Q162" s="70"/>
      <c r="R162" s="71"/>
      <c r="S162" s="72">
        <f t="shared" si="53"/>
        <v>0</v>
      </c>
      <c r="T162" s="70"/>
      <c r="U162" s="71"/>
      <c r="V162" s="72">
        <f t="shared" si="54"/>
        <v>0</v>
      </c>
      <c r="W162" s="70"/>
      <c r="X162" s="71"/>
      <c r="Y162" s="72">
        <f t="shared" si="55"/>
        <v>0</v>
      </c>
      <c r="Z162" s="70"/>
      <c r="AA162" s="71"/>
      <c r="AB162" s="72">
        <f t="shared" si="56"/>
        <v>0</v>
      </c>
      <c r="AC162" s="70"/>
      <c r="AD162" s="71"/>
      <c r="AE162" s="72">
        <f t="shared" si="57"/>
        <v>0</v>
      </c>
      <c r="AF162" s="70"/>
      <c r="AG162" s="71"/>
      <c r="AH162" s="72">
        <f t="shared" si="58"/>
        <v>0</v>
      </c>
      <c r="AI162" s="70"/>
      <c r="AJ162" s="71"/>
      <c r="AK162" s="72">
        <f t="shared" si="59"/>
        <v>0</v>
      </c>
      <c r="AL162" s="70"/>
      <c r="AM162" s="71"/>
      <c r="AN162" s="72">
        <f t="shared" si="60"/>
        <v>0</v>
      </c>
      <c r="AO162" s="70"/>
      <c r="AP162" s="71"/>
      <c r="AQ162" s="72">
        <f t="shared" si="61"/>
        <v>0</v>
      </c>
      <c r="AR162" s="70"/>
      <c r="AS162" s="71"/>
      <c r="AT162" s="72">
        <f t="shared" si="62"/>
        <v>0</v>
      </c>
      <c r="AY162" s="148">
        <f t="shared" si="64"/>
        <v>0</v>
      </c>
      <c r="BA162" s="148">
        <f t="shared" si="65"/>
        <v>0</v>
      </c>
    </row>
    <row r="163" spans="2:53" ht="5.15" customHeight="1" thickBot="1">
      <c r="AY163" s="148">
        <f t="shared" si="64"/>
        <v>0</v>
      </c>
      <c r="BA163" s="148">
        <f t="shared" si="65"/>
        <v>0</v>
      </c>
    </row>
    <row r="164" spans="2:53" ht="13.5" thickBot="1">
      <c r="B164" s="15" t="s">
        <v>147</v>
      </c>
      <c r="C164" s="128">
        <f>SUM(C165:C229)</f>
        <v>0</v>
      </c>
      <c r="D164" s="15"/>
      <c r="E164" s="19"/>
      <c r="F164" s="16"/>
      <c r="G164" s="130">
        <f>SUM(G165:G229)</f>
        <v>0</v>
      </c>
      <c r="H164" s="19"/>
      <c r="I164" s="16"/>
      <c r="J164" s="130">
        <f>SUM(J165:J229)</f>
        <v>0</v>
      </c>
      <c r="K164" s="19"/>
      <c r="L164" s="16"/>
      <c r="M164" s="130">
        <f>SUM(M165:M229)</f>
        <v>0</v>
      </c>
      <c r="N164" s="19"/>
      <c r="O164" s="16"/>
      <c r="P164" s="130">
        <f>SUM(P165:P229)</f>
        <v>0</v>
      </c>
      <c r="Q164" s="19"/>
      <c r="R164" s="16"/>
      <c r="S164" s="130">
        <f>SUM(S165:S229)</f>
        <v>0</v>
      </c>
      <c r="T164" s="19"/>
      <c r="U164" s="16"/>
      <c r="V164" s="130">
        <f>SUM(V165:V229)</f>
        <v>0</v>
      </c>
      <c r="W164" s="19"/>
      <c r="X164" s="16"/>
      <c r="Y164" s="130">
        <f>SUM(Y165:Y229)</f>
        <v>0</v>
      </c>
      <c r="Z164" s="19"/>
      <c r="AA164" s="16"/>
      <c r="AB164" s="130">
        <f>SUM(AB165:AB229)</f>
        <v>0</v>
      </c>
      <c r="AC164" s="19"/>
      <c r="AD164" s="16"/>
      <c r="AE164" s="130">
        <f>SUM(AE165:AE229)</f>
        <v>0</v>
      </c>
      <c r="AF164" s="19"/>
      <c r="AG164" s="16"/>
      <c r="AH164" s="130">
        <f>SUM(AH165:AH229)</f>
        <v>0</v>
      </c>
      <c r="AI164" s="19"/>
      <c r="AJ164" s="16"/>
      <c r="AK164" s="130">
        <f>SUM(AK165:AK229)</f>
        <v>0</v>
      </c>
      <c r="AL164" s="19"/>
      <c r="AM164" s="16"/>
      <c r="AN164" s="130">
        <f>SUM(AN165:AN229)</f>
        <v>0</v>
      </c>
      <c r="AO164" s="19"/>
      <c r="AP164" s="16"/>
      <c r="AQ164" s="130">
        <f>SUM(AQ165:AQ229)</f>
        <v>0</v>
      </c>
      <c r="AR164" s="19"/>
      <c r="AS164" s="16"/>
      <c r="AT164" s="130">
        <f>SUM(AT165:AT229)</f>
        <v>0</v>
      </c>
      <c r="AY164" s="148">
        <f t="shared" si="64"/>
        <v>0</v>
      </c>
      <c r="BA164" s="148">
        <f t="shared" si="65"/>
        <v>0</v>
      </c>
    </row>
    <row r="165" spans="2:53" ht="13">
      <c r="B165" s="43"/>
      <c r="C165" s="74">
        <f>G165+J165+M165+P165+S165+V165+Y165+AB165+AE165+AH165+AK165+AN165+AQ165+AT165</f>
        <v>0</v>
      </c>
      <c r="D165" s="48"/>
      <c r="E165" s="67"/>
      <c r="F165" s="68"/>
      <c r="G165" s="69">
        <f t="shared" ref="G165:G228" si="66">F165*E165</f>
        <v>0</v>
      </c>
      <c r="H165" s="67"/>
      <c r="I165" s="68"/>
      <c r="J165" s="69">
        <f t="shared" ref="J165:J228" si="67">I165*H165</f>
        <v>0</v>
      </c>
      <c r="K165" s="67"/>
      <c r="L165" s="68"/>
      <c r="M165" s="69">
        <f t="shared" ref="M165:M228" si="68">L165*K165</f>
        <v>0</v>
      </c>
      <c r="N165" s="67"/>
      <c r="O165" s="68"/>
      <c r="P165" s="69">
        <f t="shared" ref="P165:P228" si="69">O165*N165</f>
        <v>0</v>
      </c>
      <c r="Q165" s="67"/>
      <c r="R165" s="68"/>
      <c r="S165" s="69">
        <f t="shared" ref="S165:S228" si="70">R165*Q165</f>
        <v>0</v>
      </c>
      <c r="T165" s="67"/>
      <c r="U165" s="68"/>
      <c r="V165" s="69">
        <f t="shared" ref="V165:V228" si="71">U165*T165</f>
        <v>0</v>
      </c>
      <c r="W165" s="67"/>
      <c r="X165" s="68"/>
      <c r="Y165" s="69">
        <f t="shared" ref="Y165:Y228" si="72">X165*W165</f>
        <v>0</v>
      </c>
      <c r="Z165" s="67"/>
      <c r="AA165" s="68"/>
      <c r="AB165" s="69">
        <f t="shared" ref="AB165:AB228" si="73">AA165*Z165</f>
        <v>0</v>
      </c>
      <c r="AC165" s="67"/>
      <c r="AD165" s="68"/>
      <c r="AE165" s="69">
        <f t="shared" ref="AE165:AE228" si="74">AD165*AC165</f>
        <v>0</v>
      </c>
      <c r="AF165" s="67"/>
      <c r="AG165" s="68"/>
      <c r="AH165" s="69">
        <f t="shared" ref="AH165:AH228" si="75">AG165*AF165</f>
        <v>0</v>
      </c>
      <c r="AI165" s="67"/>
      <c r="AJ165" s="68"/>
      <c r="AK165" s="69">
        <f t="shared" ref="AK165:AK228" si="76">AJ165*AI165</f>
        <v>0</v>
      </c>
      <c r="AL165" s="67"/>
      <c r="AM165" s="68"/>
      <c r="AN165" s="69">
        <f t="shared" ref="AN165:AN228" si="77">AM165*AL165</f>
        <v>0</v>
      </c>
      <c r="AO165" s="67"/>
      <c r="AP165" s="68"/>
      <c r="AQ165" s="69">
        <f t="shared" ref="AQ165:AQ228" si="78">AP165*AO165</f>
        <v>0</v>
      </c>
      <c r="AR165" s="67"/>
      <c r="AS165" s="68"/>
      <c r="AT165" s="69">
        <f t="shared" ref="AT165:AT228" si="79">AS165*AR165</f>
        <v>0</v>
      </c>
      <c r="AY165" s="148">
        <f t="shared" si="64"/>
        <v>0</v>
      </c>
      <c r="BA165" s="148">
        <f t="shared" si="65"/>
        <v>0</v>
      </c>
    </row>
    <row r="166" spans="2:53" ht="13">
      <c r="B166" s="44"/>
      <c r="C166" s="74">
        <f t="shared" ref="C166:C228" si="80">G166+J166+M166+P166+S166+V166+Y166+AB166+AE166+AH166+AK166+AN166+AQ166+AT166</f>
        <v>0</v>
      </c>
      <c r="D166" s="126"/>
      <c r="E166" s="67"/>
      <c r="F166" s="68"/>
      <c r="G166" s="69">
        <f t="shared" si="66"/>
        <v>0</v>
      </c>
      <c r="H166" s="67"/>
      <c r="I166" s="68"/>
      <c r="J166" s="69">
        <f t="shared" si="67"/>
        <v>0</v>
      </c>
      <c r="K166" s="67"/>
      <c r="L166" s="68"/>
      <c r="M166" s="69">
        <f t="shared" si="68"/>
        <v>0</v>
      </c>
      <c r="N166" s="67"/>
      <c r="O166" s="68"/>
      <c r="P166" s="69">
        <f t="shared" si="69"/>
        <v>0</v>
      </c>
      <c r="Q166" s="67"/>
      <c r="R166" s="68"/>
      <c r="S166" s="69">
        <f t="shared" si="70"/>
        <v>0</v>
      </c>
      <c r="T166" s="67"/>
      <c r="U166" s="68"/>
      <c r="V166" s="69">
        <f t="shared" si="71"/>
        <v>0</v>
      </c>
      <c r="W166" s="67"/>
      <c r="X166" s="68"/>
      <c r="Y166" s="69">
        <f t="shared" si="72"/>
        <v>0</v>
      </c>
      <c r="Z166" s="67"/>
      <c r="AA166" s="68"/>
      <c r="AB166" s="69">
        <f t="shared" si="73"/>
        <v>0</v>
      </c>
      <c r="AC166" s="67"/>
      <c r="AD166" s="68"/>
      <c r="AE166" s="69">
        <f t="shared" si="74"/>
        <v>0</v>
      </c>
      <c r="AF166" s="67"/>
      <c r="AG166" s="68"/>
      <c r="AH166" s="69">
        <f t="shared" si="75"/>
        <v>0</v>
      </c>
      <c r="AI166" s="67"/>
      <c r="AJ166" s="68"/>
      <c r="AK166" s="69">
        <f t="shared" si="76"/>
        <v>0</v>
      </c>
      <c r="AL166" s="67"/>
      <c r="AM166" s="68"/>
      <c r="AN166" s="69">
        <f t="shared" si="77"/>
        <v>0</v>
      </c>
      <c r="AO166" s="67"/>
      <c r="AP166" s="68"/>
      <c r="AQ166" s="69">
        <f t="shared" si="78"/>
        <v>0</v>
      </c>
      <c r="AR166" s="67"/>
      <c r="AS166" s="68"/>
      <c r="AT166" s="69">
        <f t="shared" si="79"/>
        <v>0</v>
      </c>
      <c r="AY166" s="148">
        <f t="shared" si="64"/>
        <v>0</v>
      </c>
      <c r="BA166" s="148">
        <f t="shared" si="65"/>
        <v>0</v>
      </c>
    </row>
    <row r="167" spans="2:53" ht="13">
      <c r="B167" s="44"/>
      <c r="C167" s="74">
        <f t="shared" si="80"/>
        <v>0</v>
      </c>
      <c r="D167" s="126"/>
      <c r="E167" s="67"/>
      <c r="F167" s="68"/>
      <c r="G167" s="69">
        <f t="shared" si="66"/>
        <v>0</v>
      </c>
      <c r="H167" s="67"/>
      <c r="I167" s="68"/>
      <c r="J167" s="69">
        <f t="shared" si="67"/>
        <v>0</v>
      </c>
      <c r="K167" s="67"/>
      <c r="L167" s="68"/>
      <c r="M167" s="69">
        <f t="shared" si="68"/>
        <v>0</v>
      </c>
      <c r="N167" s="67"/>
      <c r="O167" s="68"/>
      <c r="P167" s="69">
        <f t="shared" si="69"/>
        <v>0</v>
      </c>
      <c r="Q167" s="67"/>
      <c r="R167" s="68"/>
      <c r="S167" s="69">
        <f t="shared" si="70"/>
        <v>0</v>
      </c>
      <c r="T167" s="67"/>
      <c r="U167" s="68"/>
      <c r="V167" s="69">
        <f t="shared" si="71"/>
        <v>0</v>
      </c>
      <c r="W167" s="67"/>
      <c r="X167" s="68"/>
      <c r="Y167" s="69">
        <f t="shared" si="72"/>
        <v>0</v>
      </c>
      <c r="Z167" s="67"/>
      <c r="AA167" s="68"/>
      <c r="AB167" s="69">
        <f t="shared" si="73"/>
        <v>0</v>
      </c>
      <c r="AC167" s="67"/>
      <c r="AD167" s="68"/>
      <c r="AE167" s="69">
        <f t="shared" si="74"/>
        <v>0</v>
      </c>
      <c r="AF167" s="67"/>
      <c r="AG167" s="68"/>
      <c r="AH167" s="69">
        <f t="shared" si="75"/>
        <v>0</v>
      </c>
      <c r="AI167" s="67"/>
      <c r="AJ167" s="68"/>
      <c r="AK167" s="69">
        <f t="shared" si="76"/>
        <v>0</v>
      </c>
      <c r="AL167" s="67"/>
      <c r="AM167" s="68"/>
      <c r="AN167" s="69">
        <f t="shared" si="77"/>
        <v>0</v>
      </c>
      <c r="AO167" s="67"/>
      <c r="AP167" s="68"/>
      <c r="AQ167" s="69">
        <f t="shared" si="78"/>
        <v>0</v>
      </c>
      <c r="AR167" s="67"/>
      <c r="AS167" s="68"/>
      <c r="AT167" s="69">
        <f t="shared" si="79"/>
        <v>0</v>
      </c>
      <c r="AY167" s="148">
        <f t="shared" si="64"/>
        <v>0</v>
      </c>
      <c r="BA167" s="148">
        <f t="shared" si="65"/>
        <v>0</v>
      </c>
    </row>
    <row r="168" spans="2:53" ht="13">
      <c r="B168" s="44"/>
      <c r="C168" s="74">
        <f t="shared" si="80"/>
        <v>0</v>
      </c>
      <c r="D168" s="126"/>
      <c r="E168" s="67"/>
      <c r="F168" s="68"/>
      <c r="G168" s="69">
        <f t="shared" si="66"/>
        <v>0</v>
      </c>
      <c r="H168" s="67"/>
      <c r="I168" s="68"/>
      <c r="J168" s="69">
        <f t="shared" si="67"/>
        <v>0</v>
      </c>
      <c r="K168" s="67"/>
      <c r="L168" s="68"/>
      <c r="M168" s="69">
        <f t="shared" si="68"/>
        <v>0</v>
      </c>
      <c r="N168" s="67"/>
      <c r="O168" s="68"/>
      <c r="P168" s="69">
        <f t="shared" si="69"/>
        <v>0</v>
      </c>
      <c r="Q168" s="67"/>
      <c r="R168" s="68"/>
      <c r="S168" s="69">
        <f t="shared" si="70"/>
        <v>0</v>
      </c>
      <c r="T168" s="67"/>
      <c r="U168" s="68"/>
      <c r="V168" s="69">
        <f t="shared" si="71"/>
        <v>0</v>
      </c>
      <c r="W168" s="67"/>
      <c r="X168" s="68"/>
      <c r="Y168" s="69">
        <f t="shared" si="72"/>
        <v>0</v>
      </c>
      <c r="Z168" s="67"/>
      <c r="AA168" s="68"/>
      <c r="AB168" s="69">
        <f t="shared" si="73"/>
        <v>0</v>
      </c>
      <c r="AC168" s="67"/>
      <c r="AD168" s="68"/>
      <c r="AE168" s="69">
        <f t="shared" si="74"/>
        <v>0</v>
      </c>
      <c r="AF168" s="67"/>
      <c r="AG168" s="68"/>
      <c r="AH168" s="69">
        <f t="shared" si="75"/>
        <v>0</v>
      </c>
      <c r="AI168" s="67"/>
      <c r="AJ168" s="68"/>
      <c r="AK168" s="69">
        <f t="shared" si="76"/>
        <v>0</v>
      </c>
      <c r="AL168" s="67"/>
      <c r="AM168" s="68"/>
      <c r="AN168" s="69">
        <f t="shared" si="77"/>
        <v>0</v>
      </c>
      <c r="AO168" s="67"/>
      <c r="AP168" s="68"/>
      <c r="AQ168" s="69">
        <f t="shared" si="78"/>
        <v>0</v>
      </c>
      <c r="AR168" s="67"/>
      <c r="AS168" s="68"/>
      <c r="AT168" s="69">
        <f t="shared" si="79"/>
        <v>0</v>
      </c>
      <c r="AY168" s="148">
        <f t="shared" si="64"/>
        <v>0</v>
      </c>
      <c r="BA168" s="148">
        <f t="shared" si="65"/>
        <v>0</v>
      </c>
    </row>
    <row r="169" spans="2:53" ht="13">
      <c r="B169" s="44"/>
      <c r="C169" s="74">
        <f t="shared" si="80"/>
        <v>0</v>
      </c>
      <c r="D169" s="126"/>
      <c r="E169" s="67"/>
      <c r="F169" s="68"/>
      <c r="G169" s="69">
        <f t="shared" si="66"/>
        <v>0</v>
      </c>
      <c r="H169" s="67"/>
      <c r="I169" s="68"/>
      <c r="J169" s="69">
        <f t="shared" si="67"/>
        <v>0</v>
      </c>
      <c r="K169" s="67"/>
      <c r="L169" s="68"/>
      <c r="M169" s="69">
        <f t="shared" si="68"/>
        <v>0</v>
      </c>
      <c r="N169" s="67"/>
      <c r="O169" s="68"/>
      <c r="P169" s="69">
        <f t="shared" si="69"/>
        <v>0</v>
      </c>
      <c r="Q169" s="67"/>
      <c r="R169" s="68"/>
      <c r="S169" s="69">
        <f t="shared" si="70"/>
        <v>0</v>
      </c>
      <c r="T169" s="67"/>
      <c r="U169" s="68"/>
      <c r="V169" s="69">
        <f t="shared" si="71"/>
        <v>0</v>
      </c>
      <c r="W169" s="67"/>
      <c r="X169" s="68"/>
      <c r="Y169" s="69">
        <f t="shared" si="72"/>
        <v>0</v>
      </c>
      <c r="Z169" s="67"/>
      <c r="AA169" s="68"/>
      <c r="AB169" s="69">
        <f t="shared" si="73"/>
        <v>0</v>
      </c>
      <c r="AC169" s="67"/>
      <c r="AD169" s="68"/>
      <c r="AE169" s="69">
        <f t="shared" si="74"/>
        <v>0</v>
      </c>
      <c r="AF169" s="67"/>
      <c r="AG169" s="68"/>
      <c r="AH169" s="69">
        <f t="shared" si="75"/>
        <v>0</v>
      </c>
      <c r="AI169" s="67"/>
      <c r="AJ169" s="68"/>
      <c r="AK169" s="69">
        <f t="shared" si="76"/>
        <v>0</v>
      </c>
      <c r="AL169" s="67"/>
      <c r="AM169" s="68"/>
      <c r="AN169" s="69">
        <f t="shared" si="77"/>
        <v>0</v>
      </c>
      <c r="AO169" s="67"/>
      <c r="AP169" s="68"/>
      <c r="AQ169" s="69">
        <f t="shared" si="78"/>
        <v>0</v>
      </c>
      <c r="AR169" s="67"/>
      <c r="AS169" s="68"/>
      <c r="AT169" s="69">
        <f t="shared" si="79"/>
        <v>0</v>
      </c>
      <c r="AY169" s="148">
        <f t="shared" si="64"/>
        <v>0</v>
      </c>
      <c r="BA169" s="148">
        <f t="shared" si="65"/>
        <v>0</v>
      </c>
    </row>
    <row r="170" spans="2:53" ht="13">
      <c r="B170" s="44"/>
      <c r="C170" s="74">
        <f t="shared" si="80"/>
        <v>0</v>
      </c>
      <c r="D170" s="126"/>
      <c r="E170" s="67"/>
      <c r="F170" s="68"/>
      <c r="G170" s="69">
        <f t="shared" si="66"/>
        <v>0</v>
      </c>
      <c r="H170" s="67"/>
      <c r="I170" s="68"/>
      <c r="J170" s="69">
        <f t="shared" si="67"/>
        <v>0</v>
      </c>
      <c r="K170" s="67"/>
      <c r="L170" s="68"/>
      <c r="M170" s="69">
        <f t="shared" si="68"/>
        <v>0</v>
      </c>
      <c r="N170" s="67"/>
      <c r="O170" s="68"/>
      <c r="P170" s="69">
        <f t="shared" si="69"/>
        <v>0</v>
      </c>
      <c r="Q170" s="67"/>
      <c r="R170" s="68"/>
      <c r="S170" s="69">
        <f t="shared" si="70"/>
        <v>0</v>
      </c>
      <c r="T170" s="67"/>
      <c r="U170" s="68"/>
      <c r="V170" s="69">
        <f t="shared" si="71"/>
        <v>0</v>
      </c>
      <c r="W170" s="67"/>
      <c r="X170" s="68"/>
      <c r="Y170" s="69">
        <f t="shared" si="72"/>
        <v>0</v>
      </c>
      <c r="Z170" s="67"/>
      <c r="AA170" s="68"/>
      <c r="AB170" s="69">
        <f t="shared" si="73"/>
        <v>0</v>
      </c>
      <c r="AC170" s="67"/>
      <c r="AD170" s="68"/>
      <c r="AE170" s="69">
        <f t="shared" si="74"/>
        <v>0</v>
      </c>
      <c r="AF170" s="67"/>
      <c r="AG170" s="68"/>
      <c r="AH170" s="69">
        <f t="shared" si="75"/>
        <v>0</v>
      </c>
      <c r="AI170" s="67"/>
      <c r="AJ170" s="68"/>
      <c r="AK170" s="69">
        <f t="shared" si="76"/>
        <v>0</v>
      </c>
      <c r="AL170" s="67"/>
      <c r="AM170" s="68"/>
      <c r="AN170" s="69">
        <f t="shared" si="77"/>
        <v>0</v>
      </c>
      <c r="AO170" s="67"/>
      <c r="AP170" s="68"/>
      <c r="AQ170" s="69">
        <f t="shared" si="78"/>
        <v>0</v>
      </c>
      <c r="AR170" s="67"/>
      <c r="AS170" s="68"/>
      <c r="AT170" s="69">
        <f t="shared" si="79"/>
        <v>0</v>
      </c>
      <c r="AY170" s="148">
        <f t="shared" si="64"/>
        <v>0</v>
      </c>
      <c r="BA170" s="148">
        <f t="shared" si="65"/>
        <v>0</v>
      </c>
    </row>
    <row r="171" spans="2:53" ht="13">
      <c r="B171" s="44"/>
      <c r="C171" s="74">
        <f t="shared" si="80"/>
        <v>0</v>
      </c>
      <c r="D171" s="126"/>
      <c r="E171" s="67"/>
      <c r="F171" s="68"/>
      <c r="G171" s="69">
        <f t="shared" si="66"/>
        <v>0</v>
      </c>
      <c r="H171" s="67"/>
      <c r="I171" s="68"/>
      <c r="J171" s="69">
        <f t="shared" si="67"/>
        <v>0</v>
      </c>
      <c r="K171" s="67"/>
      <c r="L171" s="68"/>
      <c r="M171" s="69">
        <f t="shared" si="68"/>
        <v>0</v>
      </c>
      <c r="N171" s="67"/>
      <c r="O171" s="68"/>
      <c r="P171" s="69">
        <f t="shared" si="69"/>
        <v>0</v>
      </c>
      <c r="Q171" s="67"/>
      <c r="R171" s="68"/>
      <c r="S171" s="69">
        <f t="shared" si="70"/>
        <v>0</v>
      </c>
      <c r="T171" s="67"/>
      <c r="U171" s="68"/>
      <c r="V171" s="69">
        <f t="shared" si="71"/>
        <v>0</v>
      </c>
      <c r="W171" s="67"/>
      <c r="X171" s="68"/>
      <c r="Y171" s="69">
        <f t="shared" si="72"/>
        <v>0</v>
      </c>
      <c r="Z171" s="67"/>
      <c r="AA171" s="68"/>
      <c r="AB171" s="69">
        <f t="shared" si="73"/>
        <v>0</v>
      </c>
      <c r="AC171" s="67"/>
      <c r="AD171" s="68"/>
      <c r="AE171" s="69">
        <f t="shared" si="74"/>
        <v>0</v>
      </c>
      <c r="AF171" s="67"/>
      <c r="AG171" s="68"/>
      <c r="AH171" s="69">
        <f t="shared" si="75"/>
        <v>0</v>
      </c>
      <c r="AI171" s="67"/>
      <c r="AJ171" s="68"/>
      <c r="AK171" s="69">
        <f t="shared" si="76"/>
        <v>0</v>
      </c>
      <c r="AL171" s="67"/>
      <c r="AM171" s="68"/>
      <c r="AN171" s="69">
        <f t="shared" si="77"/>
        <v>0</v>
      </c>
      <c r="AO171" s="67"/>
      <c r="AP171" s="68"/>
      <c r="AQ171" s="69">
        <f t="shared" si="78"/>
        <v>0</v>
      </c>
      <c r="AR171" s="67"/>
      <c r="AS171" s="68"/>
      <c r="AT171" s="69">
        <f t="shared" si="79"/>
        <v>0</v>
      </c>
      <c r="AY171" s="148">
        <f t="shared" si="64"/>
        <v>0</v>
      </c>
      <c r="BA171" s="148">
        <f t="shared" si="65"/>
        <v>0</v>
      </c>
    </row>
    <row r="172" spans="2:53" ht="13">
      <c r="B172" s="44"/>
      <c r="C172" s="74">
        <f t="shared" si="80"/>
        <v>0</v>
      </c>
      <c r="D172" s="126"/>
      <c r="E172" s="67"/>
      <c r="F172" s="68"/>
      <c r="G172" s="69">
        <f t="shared" si="66"/>
        <v>0</v>
      </c>
      <c r="H172" s="67"/>
      <c r="I172" s="68"/>
      <c r="J172" s="69">
        <f t="shared" si="67"/>
        <v>0</v>
      </c>
      <c r="K172" s="67"/>
      <c r="L172" s="68"/>
      <c r="M172" s="69">
        <f t="shared" si="68"/>
        <v>0</v>
      </c>
      <c r="N172" s="67"/>
      <c r="O172" s="68"/>
      <c r="P172" s="69">
        <f t="shared" si="69"/>
        <v>0</v>
      </c>
      <c r="Q172" s="67"/>
      <c r="R172" s="68"/>
      <c r="S172" s="69">
        <f t="shared" si="70"/>
        <v>0</v>
      </c>
      <c r="T172" s="67"/>
      <c r="U172" s="68"/>
      <c r="V172" s="69">
        <f t="shared" si="71"/>
        <v>0</v>
      </c>
      <c r="W172" s="67"/>
      <c r="X172" s="68"/>
      <c r="Y172" s="69">
        <f t="shared" si="72"/>
        <v>0</v>
      </c>
      <c r="Z172" s="67"/>
      <c r="AA172" s="68"/>
      <c r="AB172" s="69">
        <f t="shared" si="73"/>
        <v>0</v>
      </c>
      <c r="AC172" s="67"/>
      <c r="AD172" s="68"/>
      <c r="AE172" s="69">
        <f t="shared" si="74"/>
        <v>0</v>
      </c>
      <c r="AF172" s="67"/>
      <c r="AG172" s="68"/>
      <c r="AH172" s="69">
        <f t="shared" si="75"/>
        <v>0</v>
      </c>
      <c r="AI172" s="67"/>
      <c r="AJ172" s="68"/>
      <c r="AK172" s="69">
        <f t="shared" si="76"/>
        <v>0</v>
      </c>
      <c r="AL172" s="67"/>
      <c r="AM172" s="68"/>
      <c r="AN172" s="69">
        <f t="shared" si="77"/>
        <v>0</v>
      </c>
      <c r="AO172" s="67"/>
      <c r="AP172" s="68"/>
      <c r="AQ172" s="69">
        <f t="shared" si="78"/>
        <v>0</v>
      </c>
      <c r="AR172" s="67"/>
      <c r="AS172" s="68"/>
      <c r="AT172" s="69">
        <f t="shared" si="79"/>
        <v>0</v>
      </c>
      <c r="AY172" s="148">
        <f t="shared" si="64"/>
        <v>0</v>
      </c>
      <c r="BA172" s="148">
        <f t="shared" si="65"/>
        <v>0</v>
      </c>
    </row>
    <row r="173" spans="2:53" ht="13" hidden="1">
      <c r="B173" s="44"/>
      <c r="C173" s="74">
        <f t="shared" si="80"/>
        <v>0</v>
      </c>
      <c r="D173" s="126"/>
      <c r="E173" s="67"/>
      <c r="F173" s="68"/>
      <c r="G173" s="69">
        <f t="shared" si="66"/>
        <v>0</v>
      </c>
      <c r="H173" s="67"/>
      <c r="I173" s="68"/>
      <c r="J173" s="69">
        <f t="shared" si="67"/>
        <v>0</v>
      </c>
      <c r="K173" s="67"/>
      <c r="L173" s="68"/>
      <c r="M173" s="69">
        <f t="shared" si="68"/>
        <v>0</v>
      </c>
      <c r="N173" s="67"/>
      <c r="O173" s="68"/>
      <c r="P173" s="69">
        <f t="shared" si="69"/>
        <v>0</v>
      </c>
      <c r="Q173" s="67"/>
      <c r="R173" s="68"/>
      <c r="S173" s="69">
        <f t="shared" si="70"/>
        <v>0</v>
      </c>
      <c r="T173" s="67"/>
      <c r="U173" s="68"/>
      <c r="V173" s="69">
        <f t="shared" si="71"/>
        <v>0</v>
      </c>
      <c r="W173" s="67"/>
      <c r="X173" s="68"/>
      <c r="Y173" s="69">
        <f t="shared" si="72"/>
        <v>0</v>
      </c>
      <c r="Z173" s="67"/>
      <c r="AA173" s="68"/>
      <c r="AB173" s="69">
        <f t="shared" si="73"/>
        <v>0</v>
      </c>
      <c r="AC173" s="67"/>
      <c r="AD173" s="68"/>
      <c r="AE173" s="69">
        <f t="shared" si="74"/>
        <v>0</v>
      </c>
      <c r="AF173" s="67"/>
      <c r="AG173" s="68"/>
      <c r="AH173" s="69">
        <f t="shared" si="75"/>
        <v>0</v>
      </c>
      <c r="AI173" s="67"/>
      <c r="AJ173" s="68"/>
      <c r="AK173" s="69">
        <f t="shared" si="76"/>
        <v>0</v>
      </c>
      <c r="AL173" s="67"/>
      <c r="AM173" s="68"/>
      <c r="AN173" s="69">
        <f t="shared" si="77"/>
        <v>0</v>
      </c>
      <c r="AO173" s="67"/>
      <c r="AP173" s="68"/>
      <c r="AQ173" s="69">
        <f t="shared" si="78"/>
        <v>0</v>
      </c>
      <c r="AR173" s="67"/>
      <c r="AS173" s="68"/>
      <c r="AT173" s="69">
        <f t="shared" si="79"/>
        <v>0</v>
      </c>
      <c r="AY173" s="148">
        <f t="shared" si="64"/>
        <v>0</v>
      </c>
      <c r="BA173" s="148">
        <f t="shared" si="65"/>
        <v>0</v>
      </c>
    </row>
    <row r="174" spans="2:53" ht="13" hidden="1">
      <c r="B174" s="44"/>
      <c r="C174" s="74">
        <f t="shared" si="80"/>
        <v>0</v>
      </c>
      <c r="D174" s="126"/>
      <c r="E174" s="67"/>
      <c r="F174" s="68"/>
      <c r="G174" s="69">
        <f t="shared" si="66"/>
        <v>0</v>
      </c>
      <c r="H174" s="67"/>
      <c r="I174" s="68"/>
      <c r="J174" s="69">
        <f t="shared" si="67"/>
        <v>0</v>
      </c>
      <c r="K174" s="67"/>
      <c r="L174" s="68"/>
      <c r="M174" s="69">
        <f t="shared" si="68"/>
        <v>0</v>
      </c>
      <c r="N174" s="67"/>
      <c r="O174" s="68"/>
      <c r="P174" s="69">
        <f t="shared" si="69"/>
        <v>0</v>
      </c>
      <c r="Q174" s="67"/>
      <c r="R174" s="68"/>
      <c r="S174" s="69">
        <f t="shared" si="70"/>
        <v>0</v>
      </c>
      <c r="T174" s="67"/>
      <c r="U174" s="68"/>
      <c r="V174" s="69">
        <f t="shared" si="71"/>
        <v>0</v>
      </c>
      <c r="W174" s="67"/>
      <c r="X174" s="68"/>
      <c r="Y174" s="69">
        <f t="shared" si="72"/>
        <v>0</v>
      </c>
      <c r="Z174" s="67"/>
      <c r="AA174" s="68"/>
      <c r="AB174" s="69">
        <f t="shared" si="73"/>
        <v>0</v>
      </c>
      <c r="AC174" s="67"/>
      <c r="AD174" s="68"/>
      <c r="AE174" s="69">
        <f t="shared" si="74"/>
        <v>0</v>
      </c>
      <c r="AF174" s="67"/>
      <c r="AG174" s="68"/>
      <c r="AH174" s="69">
        <f t="shared" si="75"/>
        <v>0</v>
      </c>
      <c r="AI174" s="67"/>
      <c r="AJ174" s="68"/>
      <c r="AK174" s="69">
        <f t="shared" si="76"/>
        <v>0</v>
      </c>
      <c r="AL174" s="67"/>
      <c r="AM174" s="68"/>
      <c r="AN174" s="69">
        <f t="shared" si="77"/>
        <v>0</v>
      </c>
      <c r="AO174" s="67"/>
      <c r="AP174" s="68"/>
      <c r="AQ174" s="69">
        <f t="shared" si="78"/>
        <v>0</v>
      </c>
      <c r="AR174" s="67"/>
      <c r="AS174" s="68"/>
      <c r="AT174" s="69">
        <f t="shared" si="79"/>
        <v>0</v>
      </c>
      <c r="AY174" s="148">
        <f t="shared" si="64"/>
        <v>0</v>
      </c>
      <c r="BA174" s="148">
        <f t="shared" si="65"/>
        <v>0</v>
      </c>
    </row>
    <row r="175" spans="2:53" ht="13" hidden="1">
      <c r="B175" s="44"/>
      <c r="C175" s="74">
        <f t="shared" si="80"/>
        <v>0</v>
      </c>
      <c r="D175" s="126"/>
      <c r="E175" s="67"/>
      <c r="F175" s="68"/>
      <c r="G175" s="69">
        <f t="shared" si="66"/>
        <v>0</v>
      </c>
      <c r="H175" s="67"/>
      <c r="I175" s="68"/>
      <c r="J175" s="69">
        <f t="shared" si="67"/>
        <v>0</v>
      </c>
      <c r="K175" s="67"/>
      <c r="L175" s="68"/>
      <c r="M175" s="69">
        <f t="shared" si="68"/>
        <v>0</v>
      </c>
      <c r="N175" s="67"/>
      <c r="O175" s="68"/>
      <c r="P175" s="69">
        <f t="shared" si="69"/>
        <v>0</v>
      </c>
      <c r="Q175" s="67"/>
      <c r="R175" s="68"/>
      <c r="S175" s="69">
        <f t="shared" si="70"/>
        <v>0</v>
      </c>
      <c r="T175" s="67"/>
      <c r="U175" s="68"/>
      <c r="V175" s="69">
        <f t="shared" si="71"/>
        <v>0</v>
      </c>
      <c r="W175" s="67"/>
      <c r="X175" s="68"/>
      <c r="Y175" s="69">
        <f t="shared" si="72"/>
        <v>0</v>
      </c>
      <c r="Z175" s="67"/>
      <c r="AA175" s="68"/>
      <c r="AB175" s="69">
        <f t="shared" si="73"/>
        <v>0</v>
      </c>
      <c r="AC175" s="67"/>
      <c r="AD175" s="68"/>
      <c r="AE175" s="69">
        <f t="shared" si="74"/>
        <v>0</v>
      </c>
      <c r="AF175" s="67"/>
      <c r="AG175" s="68"/>
      <c r="AH175" s="69">
        <f t="shared" si="75"/>
        <v>0</v>
      </c>
      <c r="AI175" s="67"/>
      <c r="AJ175" s="68"/>
      <c r="AK175" s="69">
        <f t="shared" si="76"/>
        <v>0</v>
      </c>
      <c r="AL175" s="67"/>
      <c r="AM175" s="68"/>
      <c r="AN175" s="69">
        <f t="shared" si="77"/>
        <v>0</v>
      </c>
      <c r="AO175" s="67"/>
      <c r="AP175" s="68"/>
      <c r="AQ175" s="69">
        <f t="shared" si="78"/>
        <v>0</v>
      </c>
      <c r="AR175" s="67"/>
      <c r="AS175" s="68"/>
      <c r="AT175" s="69">
        <f t="shared" si="79"/>
        <v>0</v>
      </c>
      <c r="AY175" s="148">
        <f t="shared" si="64"/>
        <v>0</v>
      </c>
      <c r="BA175" s="148">
        <f t="shared" si="65"/>
        <v>0</v>
      </c>
    </row>
    <row r="176" spans="2:53" ht="13" hidden="1">
      <c r="B176" s="44"/>
      <c r="C176" s="74">
        <f t="shared" si="80"/>
        <v>0</v>
      </c>
      <c r="D176" s="126"/>
      <c r="E176" s="67"/>
      <c r="F176" s="68"/>
      <c r="G176" s="69">
        <f t="shared" si="66"/>
        <v>0</v>
      </c>
      <c r="H176" s="67"/>
      <c r="I176" s="68"/>
      <c r="J176" s="69">
        <f t="shared" si="67"/>
        <v>0</v>
      </c>
      <c r="K176" s="67"/>
      <c r="L176" s="68"/>
      <c r="M176" s="69">
        <f t="shared" si="68"/>
        <v>0</v>
      </c>
      <c r="N176" s="67"/>
      <c r="O176" s="68"/>
      <c r="P176" s="69">
        <f t="shared" si="69"/>
        <v>0</v>
      </c>
      <c r="Q176" s="67"/>
      <c r="R176" s="68"/>
      <c r="S176" s="69">
        <f t="shared" si="70"/>
        <v>0</v>
      </c>
      <c r="T176" s="67"/>
      <c r="U176" s="68"/>
      <c r="V176" s="69">
        <f t="shared" si="71"/>
        <v>0</v>
      </c>
      <c r="W176" s="67"/>
      <c r="X176" s="68"/>
      <c r="Y176" s="69">
        <f t="shared" si="72"/>
        <v>0</v>
      </c>
      <c r="Z176" s="67"/>
      <c r="AA176" s="68"/>
      <c r="AB176" s="69">
        <f t="shared" si="73"/>
        <v>0</v>
      </c>
      <c r="AC176" s="67"/>
      <c r="AD176" s="68"/>
      <c r="AE176" s="69">
        <f t="shared" si="74"/>
        <v>0</v>
      </c>
      <c r="AF176" s="67"/>
      <c r="AG176" s="68"/>
      <c r="AH176" s="69">
        <f t="shared" si="75"/>
        <v>0</v>
      </c>
      <c r="AI176" s="67"/>
      <c r="AJ176" s="68"/>
      <c r="AK176" s="69">
        <f t="shared" si="76"/>
        <v>0</v>
      </c>
      <c r="AL176" s="67"/>
      <c r="AM176" s="68"/>
      <c r="AN176" s="69">
        <f t="shared" si="77"/>
        <v>0</v>
      </c>
      <c r="AO176" s="67"/>
      <c r="AP176" s="68"/>
      <c r="AQ176" s="69">
        <f t="shared" si="78"/>
        <v>0</v>
      </c>
      <c r="AR176" s="67"/>
      <c r="AS176" s="68"/>
      <c r="AT176" s="69">
        <f t="shared" si="79"/>
        <v>0</v>
      </c>
      <c r="AY176" s="148">
        <f t="shared" si="64"/>
        <v>0</v>
      </c>
      <c r="BA176" s="148">
        <f t="shared" si="65"/>
        <v>0</v>
      </c>
    </row>
    <row r="177" spans="2:53" ht="13" hidden="1">
      <c r="B177" s="44"/>
      <c r="C177" s="74">
        <f t="shared" si="80"/>
        <v>0</v>
      </c>
      <c r="D177" s="126"/>
      <c r="E177" s="67"/>
      <c r="F177" s="68"/>
      <c r="G177" s="69">
        <f t="shared" si="66"/>
        <v>0</v>
      </c>
      <c r="H177" s="67"/>
      <c r="I177" s="68"/>
      <c r="J177" s="69">
        <f t="shared" si="67"/>
        <v>0</v>
      </c>
      <c r="K177" s="67"/>
      <c r="L177" s="68"/>
      <c r="M177" s="69">
        <f t="shared" si="68"/>
        <v>0</v>
      </c>
      <c r="N177" s="67"/>
      <c r="O177" s="68"/>
      <c r="P177" s="69">
        <f t="shared" si="69"/>
        <v>0</v>
      </c>
      <c r="Q177" s="67"/>
      <c r="R177" s="68"/>
      <c r="S177" s="69">
        <f t="shared" si="70"/>
        <v>0</v>
      </c>
      <c r="T177" s="67"/>
      <c r="U177" s="68"/>
      <c r="V177" s="69">
        <f t="shared" si="71"/>
        <v>0</v>
      </c>
      <c r="W177" s="67"/>
      <c r="X177" s="68"/>
      <c r="Y177" s="69">
        <f t="shared" si="72"/>
        <v>0</v>
      </c>
      <c r="Z177" s="67"/>
      <c r="AA177" s="68"/>
      <c r="AB177" s="69">
        <f t="shared" si="73"/>
        <v>0</v>
      </c>
      <c r="AC177" s="67"/>
      <c r="AD177" s="68"/>
      <c r="AE177" s="69">
        <f t="shared" si="74"/>
        <v>0</v>
      </c>
      <c r="AF177" s="67"/>
      <c r="AG177" s="68"/>
      <c r="AH177" s="69">
        <f t="shared" si="75"/>
        <v>0</v>
      </c>
      <c r="AI177" s="67"/>
      <c r="AJ177" s="68"/>
      <c r="AK177" s="69">
        <f t="shared" si="76"/>
        <v>0</v>
      </c>
      <c r="AL177" s="67"/>
      <c r="AM177" s="68"/>
      <c r="AN177" s="69">
        <f t="shared" si="77"/>
        <v>0</v>
      </c>
      <c r="AO177" s="67"/>
      <c r="AP177" s="68"/>
      <c r="AQ177" s="69">
        <f t="shared" si="78"/>
        <v>0</v>
      </c>
      <c r="AR177" s="67"/>
      <c r="AS177" s="68"/>
      <c r="AT177" s="69">
        <f t="shared" si="79"/>
        <v>0</v>
      </c>
      <c r="AY177" s="148">
        <f t="shared" si="64"/>
        <v>0</v>
      </c>
      <c r="BA177" s="148">
        <f t="shared" si="65"/>
        <v>0</v>
      </c>
    </row>
    <row r="178" spans="2:53" ht="13" hidden="1">
      <c r="B178" s="44"/>
      <c r="C178" s="74">
        <f t="shared" si="80"/>
        <v>0</v>
      </c>
      <c r="D178" s="126"/>
      <c r="E178" s="67"/>
      <c r="F178" s="68"/>
      <c r="G178" s="69">
        <f t="shared" si="66"/>
        <v>0</v>
      </c>
      <c r="H178" s="67"/>
      <c r="I178" s="68"/>
      <c r="J178" s="69">
        <f t="shared" si="67"/>
        <v>0</v>
      </c>
      <c r="K178" s="67"/>
      <c r="L178" s="68"/>
      <c r="M178" s="69">
        <f t="shared" si="68"/>
        <v>0</v>
      </c>
      <c r="N178" s="67"/>
      <c r="O178" s="68"/>
      <c r="P178" s="69">
        <f t="shared" si="69"/>
        <v>0</v>
      </c>
      <c r="Q178" s="67"/>
      <c r="R178" s="68"/>
      <c r="S178" s="69">
        <f t="shared" si="70"/>
        <v>0</v>
      </c>
      <c r="T178" s="67"/>
      <c r="U178" s="68"/>
      <c r="V178" s="69">
        <f t="shared" si="71"/>
        <v>0</v>
      </c>
      <c r="W178" s="67"/>
      <c r="X178" s="68"/>
      <c r="Y178" s="69">
        <f t="shared" si="72"/>
        <v>0</v>
      </c>
      <c r="Z178" s="67"/>
      <c r="AA178" s="68"/>
      <c r="AB178" s="69">
        <f t="shared" si="73"/>
        <v>0</v>
      </c>
      <c r="AC178" s="67"/>
      <c r="AD178" s="68"/>
      <c r="AE178" s="69">
        <f t="shared" si="74"/>
        <v>0</v>
      </c>
      <c r="AF178" s="67"/>
      <c r="AG178" s="68"/>
      <c r="AH178" s="69">
        <f t="shared" si="75"/>
        <v>0</v>
      </c>
      <c r="AI178" s="67"/>
      <c r="AJ178" s="68"/>
      <c r="AK178" s="69">
        <f t="shared" si="76"/>
        <v>0</v>
      </c>
      <c r="AL178" s="67"/>
      <c r="AM178" s="68"/>
      <c r="AN178" s="69">
        <f t="shared" si="77"/>
        <v>0</v>
      </c>
      <c r="AO178" s="67"/>
      <c r="AP178" s="68"/>
      <c r="AQ178" s="69">
        <f t="shared" si="78"/>
        <v>0</v>
      </c>
      <c r="AR178" s="67"/>
      <c r="AS178" s="68"/>
      <c r="AT178" s="69">
        <f t="shared" si="79"/>
        <v>0</v>
      </c>
      <c r="AY178" s="148">
        <f t="shared" si="64"/>
        <v>0</v>
      </c>
      <c r="BA178" s="148">
        <f t="shared" si="65"/>
        <v>0</v>
      </c>
    </row>
    <row r="179" spans="2:53" ht="13" hidden="1">
      <c r="B179" s="44"/>
      <c r="C179" s="74">
        <f t="shared" si="80"/>
        <v>0</v>
      </c>
      <c r="D179" s="126"/>
      <c r="E179" s="67"/>
      <c r="F179" s="68"/>
      <c r="G179" s="69">
        <f t="shared" si="66"/>
        <v>0</v>
      </c>
      <c r="H179" s="67"/>
      <c r="I179" s="68"/>
      <c r="J179" s="69">
        <f t="shared" si="67"/>
        <v>0</v>
      </c>
      <c r="K179" s="67"/>
      <c r="L179" s="68"/>
      <c r="M179" s="69">
        <f t="shared" si="68"/>
        <v>0</v>
      </c>
      <c r="N179" s="67"/>
      <c r="O179" s="68"/>
      <c r="P179" s="69">
        <f t="shared" si="69"/>
        <v>0</v>
      </c>
      <c r="Q179" s="67"/>
      <c r="R179" s="68"/>
      <c r="S179" s="69">
        <f t="shared" si="70"/>
        <v>0</v>
      </c>
      <c r="T179" s="67"/>
      <c r="U179" s="68"/>
      <c r="V179" s="69">
        <f t="shared" si="71"/>
        <v>0</v>
      </c>
      <c r="W179" s="67"/>
      <c r="X179" s="68"/>
      <c r="Y179" s="69">
        <f t="shared" si="72"/>
        <v>0</v>
      </c>
      <c r="Z179" s="67"/>
      <c r="AA179" s="68"/>
      <c r="AB179" s="69">
        <f t="shared" si="73"/>
        <v>0</v>
      </c>
      <c r="AC179" s="67"/>
      <c r="AD179" s="68"/>
      <c r="AE179" s="69">
        <f t="shared" si="74"/>
        <v>0</v>
      </c>
      <c r="AF179" s="67"/>
      <c r="AG179" s="68"/>
      <c r="AH179" s="69">
        <f t="shared" si="75"/>
        <v>0</v>
      </c>
      <c r="AI179" s="67"/>
      <c r="AJ179" s="68"/>
      <c r="AK179" s="69">
        <f t="shared" si="76"/>
        <v>0</v>
      </c>
      <c r="AL179" s="67"/>
      <c r="AM179" s="68"/>
      <c r="AN179" s="69">
        <f t="shared" si="77"/>
        <v>0</v>
      </c>
      <c r="AO179" s="67"/>
      <c r="AP179" s="68"/>
      <c r="AQ179" s="69">
        <f t="shared" si="78"/>
        <v>0</v>
      </c>
      <c r="AR179" s="67"/>
      <c r="AS179" s="68"/>
      <c r="AT179" s="69">
        <f t="shared" si="79"/>
        <v>0</v>
      </c>
      <c r="AY179" s="148">
        <f t="shared" si="64"/>
        <v>0</v>
      </c>
      <c r="BA179" s="148">
        <f t="shared" si="65"/>
        <v>0</v>
      </c>
    </row>
    <row r="180" spans="2:53" ht="13" hidden="1">
      <c r="B180" s="44"/>
      <c r="C180" s="74">
        <f t="shared" si="80"/>
        <v>0</v>
      </c>
      <c r="D180" s="126"/>
      <c r="E180" s="67"/>
      <c r="F180" s="68"/>
      <c r="G180" s="69">
        <f t="shared" si="66"/>
        <v>0</v>
      </c>
      <c r="H180" s="67"/>
      <c r="I180" s="68"/>
      <c r="J180" s="69">
        <f t="shared" si="67"/>
        <v>0</v>
      </c>
      <c r="K180" s="67"/>
      <c r="L180" s="68"/>
      <c r="M180" s="69">
        <f t="shared" si="68"/>
        <v>0</v>
      </c>
      <c r="N180" s="67"/>
      <c r="O180" s="68"/>
      <c r="P180" s="69">
        <f t="shared" si="69"/>
        <v>0</v>
      </c>
      <c r="Q180" s="67"/>
      <c r="R180" s="68"/>
      <c r="S180" s="69">
        <f t="shared" si="70"/>
        <v>0</v>
      </c>
      <c r="T180" s="67"/>
      <c r="U180" s="68"/>
      <c r="V180" s="69">
        <f t="shared" si="71"/>
        <v>0</v>
      </c>
      <c r="W180" s="67"/>
      <c r="X180" s="68"/>
      <c r="Y180" s="69">
        <f t="shared" si="72"/>
        <v>0</v>
      </c>
      <c r="Z180" s="67"/>
      <c r="AA180" s="68"/>
      <c r="AB180" s="69">
        <f t="shared" si="73"/>
        <v>0</v>
      </c>
      <c r="AC180" s="67"/>
      <c r="AD180" s="68"/>
      <c r="AE180" s="69">
        <f t="shared" si="74"/>
        <v>0</v>
      </c>
      <c r="AF180" s="67"/>
      <c r="AG180" s="68"/>
      <c r="AH180" s="69">
        <f t="shared" si="75"/>
        <v>0</v>
      </c>
      <c r="AI180" s="67"/>
      <c r="AJ180" s="68"/>
      <c r="AK180" s="69">
        <f t="shared" si="76"/>
        <v>0</v>
      </c>
      <c r="AL180" s="67"/>
      <c r="AM180" s="68"/>
      <c r="AN180" s="69">
        <f t="shared" si="77"/>
        <v>0</v>
      </c>
      <c r="AO180" s="67"/>
      <c r="AP180" s="68"/>
      <c r="AQ180" s="69">
        <f t="shared" si="78"/>
        <v>0</v>
      </c>
      <c r="AR180" s="67"/>
      <c r="AS180" s="68"/>
      <c r="AT180" s="69">
        <f t="shared" si="79"/>
        <v>0</v>
      </c>
      <c r="AY180" s="148">
        <f t="shared" si="64"/>
        <v>0</v>
      </c>
      <c r="BA180" s="148">
        <f t="shared" si="65"/>
        <v>0</v>
      </c>
    </row>
    <row r="181" spans="2:53" ht="13" hidden="1">
      <c r="B181" s="44"/>
      <c r="C181" s="74">
        <f t="shared" si="80"/>
        <v>0</v>
      </c>
      <c r="D181" s="126"/>
      <c r="E181" s="67"/>
      <c r="F181" s="68"/>
      <c r="G181" s="69">
        <f t="shared" si="66"/>
        <v>0</v>
      </c>
      <c r="H181" s="67"/>
      <c r="I181" s="68"/>
      <c r="J181" s="69">
        <f t="shared" si="67"/>
        <v>0</v>
      </c>
      <c r="K181" s="67"/>
      <c r="L181" s="68"/>
      <c r="M181" s="69">
        <f t="shared" si="68"/>
        <v>0</v>
      </c>
      <c r="N181" s="67"/>
      <c r="O181" s="68"/>
      <c r="P181" s="69">
        <f t="shared" si="69"/>
        <v>0</v>
      </c>
      <c r="Q181" s="67"/>
      <c r="R181" s="68"/>
      <c r="S181" s="69">
        <f t="shared" si="70"/>
        <v>0</v>
      </c>
      <c r="T181" s="67"/>
      <c r="U181" s="68"/>
      <c r="V181" s="69">
        <f t="shared" si="71"/>
        <v>0</v>
      </c>
      <c r="W181" s="67"/>
      <c r="X181" s="68"/>
      <c r="Y181" s="69">
        <f t="shared" si="72"/>
        <v>0</v>
      </c>
      <c r="Z181" s="67"/>
      <c r="AA181" s="68"/>
      <c r="AB181" s="69">
        <f t="shared" si="73"/>
        <v>0</v>
      </c>
      <c r="AC181" s="67"/>
      <c r="AD181" s="68"/>
      <c r="AE181" s="69">
        <f t="shared" si="74"/>
        <v>0</v>
      </c>
      <c r="AF181" s="67"/>
      <c r="AG181" s="68"/>
      <c r="AH181" s="69">
        <f t="shared" si="75"/>
        <v>0</v>
      </c>
      <c r="AI181" s="67"/>
      <c r="AJ181" s="68"/>
      <c r="AK181" s="69">
        <f t="shared" si="76"/>
        <v>0</v>
      </c>
      <c r="AL181" s="67"/>
      <c r="AM181" s="68"/>
      <c r="AN181" s="69">
        <f t="shared" si="77"/>
        <v>0</v>
      </c>
      <c r="AO181" s="67"/>
      <c r="AP181" s="68"/>
      <c r="AQ181" s="69">
        <f t="shared" si="78"/>
        <v>0</v>
      </c>
      <c r="AR181" s="67"/>
      <c r="AS181" s="68"/>
      <c r="AT181" s="69">
        <f t="shared" si="79"/>
        <v>0</v>
      </c>
      <c r="AY181" s="148">
        <f t="shared" si="64"/>
        <v>0</v>
      </c>
      <c r="BA181" s="148">
        <f t="shared" si="65"/>
        <v>0</v>
      </c>
    </row>
    <row r="182" spans="2:53" ht="13" hidden="1">
      <c r="B182" s="44"/>
      <c r="C182" s="74">
        <f t="shared" si="80"/>
        <v>0</v>
      </c>
      <c r="D182" s="126"/>
      <c r="E182" s="67"/>
      <c r="F182" s="68"/>
      <c r="G182" s="69">
        <f t="shared" si="66"/>
        <v>0</v>
      </c>
      <c r="H182" s="67"/>
      <c r="I182" s="68"/>
      <c r="J182" s="69">
        <f t="shared" si="67"/>
        <v>0</v>
      </c>
      <c r="K182" s="67"/>
      <c r="L182" s="68"/>
      <c r="M182" s="69">
        <f t="shared" si="68"/>
        <v>0</v>
      </c>
      <c r="N182" s="67"/>
      <c r="O182" s="68"/>
      <c r="P182" s="69">
        <f t="shared" si="69"/>
        <v>0</v>
      </c>
      <c r="Q182" s="67"/>
      <c r="R182" s="68"/>
      <c r="S182" s="69">
        <f t="shared" si="70"/>
        <v>0</v>
      </c>
      <c r="T182" s="67"/>
      <c r="U182" s="68"/>
      <c r="V182" s="69">
        <f t="shared" si="71"/>
        <v>0</v>
      </c>
      <c r="W182" s="67"/>
      <c r="X182" s="68"/>
      <c r="Y182" s="69">
        <f t="shared" si="72"/>
        <v>0</v>
      </c>
      <c r="Z182" s="67"/>
      <c r="AA182" s="68"/>
      <c r="AB182" s="69">
        <f t="shared" si="73"/>
        <v>0</v>
      </c>
      <c r="AC182" s="67"/>
      <c r="AD182" s="68"/>
      <c r="AE182" s="69">
        <f t="shared" si="74"/>
        <v>0</v>
      </c>
      <c r="AF182" s="67"/>
      <c r="AG182" s="68"/>
      <c r="AH182" s="69">
        <f t="shared" si="75"/>
        <v>0</v>
      </c>
      <c r="AI182" s="67"/>
      <c r="AJ182" s="68"/>
      <c r="AK182" s="69">
        <f t="shared" si="76"/>
        <v>0</v>
      </c>
      <c r="AL182" s="67"/>
      <c r="AM182" s="68"/>
      <c r="AN182" s="69">
        <f t="shared" si="77"/>
        <v>0</v>
      </c>
      <c r="AO182" s="67"/>
      <c r="AP182" s="68"/>
      <c r="AQ182" s="69">
        <f t="shared" si="78"/>
        <v>0</v>
      </c>
      <c r="AR182" s="67"/>
      <c r="AS182" s="68"/>
      <c r="AT182" s="69">
        <f t="shared" si="79"/>
        <v>0</v>
      </c>
      <c r="AY182" s="148">
        <f t="shared" si="64"/>
        <v>0</v>
      </c>
      <c r="BA182" s="148">
        <f t="shared" si="65"/>
        <v>0</v>
      </c>
    </row>
    <row r="183" spans="2:53" ht="13" hidden="1">
      <c r="B183" s="44"/>
      <c r="C183" s="74">
        <f t="shared" si="80"/>
        <v>0</v>
      </c>
      <c r="D183" s="126"/>
      <c r="E183" s="67"/>
      <c r="F183" s="68"/>
      <c r="G183" s="69">
        <f t="shared" si="66"/>
        <v>0</v>
      </c>
      <c r="H183" s="67"/>
      <c r="I183" s="68"/>
      <c r="J183" s="69">
        <f t="shared" si="67"/>
        <v>0</v>
      </c>
      <c r="K183" s="67"/>
      <c r="L183" s="68"/>
      <c r="M183" s="69">
        <f t="shared" si="68"/>
        <v>0</v>
      </c>
      <c r="N183" s="67"/>
      <c r="O183" s="68"/>
      <c r="P183" s="69">
        <f t="shared" si="69"/>
        <v>0</v>
      </c>
      <c r="Q183" s="67"/>
      <c r="R183" s="68"/>
      <c r="S183" s="69">
        <f t="shared" si="70"/>
        <v>0</v>
      </c>
      <c r="T183" s="67"/>
      <c r="U183" s="68"/>
      <c r="V183" s="69">
        <f t="shared" si="71"/>
        <v>0</v>
      </c>
      <c r="W183" s="67"/>
      <c r="X183" s="68"/>
      <c r="Y183" s="69">
        <f t="shared" si="72"/>
        <v>0</v>
      </c>
      <c r="Z183" s="67"/>
      <c r="AA183" s="68"/>
      <c r="AB183" s="69">
        <f t="shared" si="73"/>
        <v>0</v>
      </c>
      <c r="AC183" s="67"/>
      <c r="AD183" s="68"/>
      <c r="AE183" s="69">
        <f t="shared" si="74"/>
        <v>0</v>
      </c>
      <c r="AF183" s="67"/>
      <c r="AG183" s="68"/>
      <c r="AH183" s="69">
        <f t="shared" si="75"/>
        <v>0</v>
      </c>
      <c r="AI183" s="67"/>
      <c r="AJ183" s="68"/>
      <c r="AK183" s="69">
        <f t="shared" si="76"/>
        <v>0</v>
      </c>
      <c r="AL183" s="67"/>
      <c r="AM183" s="68"/>
      <c r="AN183" s="69">
        <f t="shared" si="77"/>
        <v>0</v>
      </c>
      <c r="AO183" s="67"/>
      <c r="AP183" s="68"/>
      <c r="AQ183" s="69">
        <f t="shared" si="78"/>
        <v>0</v>
      </c>
      <c r="AR183" s="67"/>
      <c r="AS183" s="68"/>
      <c r="AT183" s="69">
        <f t="shared" si="79"/>
        <v>0</v>
      </c>
      <c r="AY183" s="148">
        <f t="shared" si="64"/>
        <v>0</v>
      </c>
      <c r="BA183" s="148">
        <f t="shared" si="65"/>
        <v>0</v>
      </c>
    </row>
    <row r="184" spans="2:53" ht="13" hidden="1">
      <c r="B184" s="44"/>
      <c r="C184" s="74">
        <f t="shared" si="80"/>
        <v>0</v>
      </c>
      <c r="D184" s="126"/>
      <c r="E184" s="67"/>
      <c r="F184" s="68"/>
      <c r="G184" s="69">
        <f t="shared" si="66"/>
        <v>0</v>
      </c>
      <c r="H184" s="67"/>
      <c r="I184" s="68"/>
      <c r="J184" s="69">
        <f t="shared" si="67"/>
        <v>0</v>
      </c>
      <c r="K184" s="67"/>
      <c r="L184" s="68"/>
      <c r="M184" s="69">
        <f t="shared" si="68"/>
        <v>0</v>
      </c>
      <c r="N184" s="67"/>
      <c r="O184" s="68"/>
      <c r="P184" s="69">
        <f t="shared" si="69"/>
        <v>0</v>
      </c>
      <c r="Q184" s="67"/>
      <c r="R184" s="68"/>
      <c r="S184" s="69">
        <f t="shared" si="70"/>
        <v>0</v>
      </c>
      <c r="T184" s="67"/>
      <c r="U184" s="68"/>
      <c r="V184" s="69">
        <f t="shared" si="71"/>
        <v>0</v>
      </c>
      <c r="W184" s="67"/>
      <c r="X184" s="68"/>
      <c r="Y184" s="69">
        <f t="shared" si="72"/>
        <v>0</v>
      </c>
      <c r="Z184" s="67"/>
      <c r="AA184" s="68"/>
      <c r="AB184" s="69">
        <f t="shared" si="73"/>
        <v>0</v>
      </c>
      <c r="AC184" s="67"/>
      <c r="AD184" s="68"/>
      <c r="AE184" s="69">
        <f t="shared" si="74"/>
        <v>0</v>
      </c>
      <c r="AF184" s="67"/>
      <c r="AG184" s="68"/>
      <c r="AH184" s="69">
        <f t="shared" si="75"/>
        <v>0</v>
      </c>
      <c r="AI184" s="67"/>
      <c r="AJ184" s="68"/>
      <c r="AK184" s="69">
        <f t="shared" si="76"/>
        <v>0</v>
      </c>
      <c r="AL184" s="67"/>
      <c r="AM184" s="68"/>
      <c r="AN184" s="69">
        <f t="shared" si="77"/>
        <v>0</v>
      </c>
      <c r="AO184" s="67"/>
      <c r="AP184" s="68"/>
      <c r="AQ184" s="69">
        <f t="shared" si="78"/>
        <v>0</v>
      </c>
      <c r="AR184" s="67"/>
      <c r="AS184" s="68"/>
      <c r="AT184" s="69">
        <f t="shared" si="79"/>
        <v>0</v>
      </c>
      <c r="AY184" s="148">
        <f t="shared" si="64"/>
        <v>0</v>
      </c>
      <c r="BA184" s="148">
        <f t="shared" si="65"/>
        <v>0</v>
      </c>
    </row>
    <row r="185" spans="2:53" ht="13" hidden="1">
      <c r="B185" s="44"/>
      <c r="C185" s="74">
        <f t="shared" si="80"/>
        <v>0</v>
      </c>
      <c r="D185" s="126"/>
      <c r="E185" s="67"/>
      <c r="F185" s="68"/>
      <c r="G185" s="69">
        <f t="shared" si="66"/>
        <v>0</v>
      </c>
      <c r="H185" s="67"/>
      <c r="I185" s="68"/>
      <c r="J185" s="69">
        <f t="shared" si="67"/>
        <v>0</v>
      </c>
      <c r="K185" s="67"/>
      <c r="L185" s="68"/>
      <c r="M185" s="69">
        <f t="shared" si="68"/>
        <v>0</v>
      </c>
      <c r="N185" s="67"/>
      <c r="O185" s="68"/>
      <c r="P185" s="69">
        <f t="shared" si="69"/>
        <v>0</v>
      </c>
      <c r="Q185" s="67"/>
      <c r="R185" s="68"/>
      <c r="S185" s="69">
        <f t="shared" si="70"/>
        <v>0</v>
      </c>
      <c r="T185" s="67"/>
      <c r="U185" s="68"/>
      <c r="V185" s="69">
        <f t="shared" si="71"/>
        <v>0</v>
      </c>
      <c r="W185" s="67"/>
      <c r="X185" s="68"/>
      <c r="Y185" s="69">
        <f t="shared" si="72"/>
        <v>0</v>
      </c>
      <c r="Z185" s="67"/>
      <c r="AA185" s="68"/>
      <c r="AB185" s="69">
        <f t="shared" si="73"/>
        <v>0</v>
      </c>
      <c r="AC185" s="67"/>
      <c r="AD185" s="68"/>
      <c r="AE185" s="69">
        <f t="shared" si="74"/>
        <v>0</v>
      </c>
      <c r="AF185" s="67"/>
      <c r="AG185" s="68"/>
      <c r="AH185" s="69">
        <f t="shared" si="75"/>
        <v>0</v>
      </c>
      <c r="AI185" s="67"/>
      <c r="AJ185" s="68"/>
      <c r="AK185" s="69">
        <f t="shared" si="76"/>
        <v>0</v>
      </c>
      <c r="AL185" s="67"/>
      <c r="AM185" s="68"/>
      <c r="AN185" s="69">
        <f t="shared" si="77"/>
        <v>0</v>
      </c>
      <c r="AO185" s="67"/>
      <c r="AP185" s="68"/>
      <c r="AQ185" s="69">
        <f t="shared" si="78"/>
        <v>0</v>
      </c>
      <c r="AR185" s="67"/>
      <c r="AS185" s="68"/>
      <c r="AT185" s="69">
        <f t="shared" si="79"/>
        <v>0</v>
      </c>
      <c r="AY185" s="148">
        <f t="shared" si="64"/>
        <v>0</v>
      </c>
      <c r="BA185" s="148">
        <f t="shared" si="65"/>
        <v>0</v>
      </c>
    </row>
    <row r="186" spans="2:53" ht="13" hidden="1">
      <c r="B186" s="44"/>
      <c r="C186" s="74">
        <f t="shared" si="80"/>
        <v>0</v>
      </c>
      <c r="D186" s="126"/>
      <c r="E186" s="67"/>
      <c r="F186" s="68"/>
      <c r="G186" s="69">
        <f t="shared" si="66"/>
        <v>0</v>
      </c>
      <c r="H186" s="67"/>
      <c r="I186" s="68"/>
      <c r="J186" s="69">
        <f t="shared" si="67"/>
        <v>0</v>
      </c>
      <c r="K186" s="67"/>
      <c r="L186" s="68"/>
      <c r="M186" s="69">
        <f t="shared" si="68"/>
        <v>0</v>
      </c>
      <c r="N186" s="67"/>
      <c r="O186" s="68"/>
      <c r="P186" s="69">
        <f t="shared" si="69"/>
        <v>0</v>
      </c>
      <c r="Q186" s="67"/>
      <c r="R186" s="68"/>
      <c r="S186" s="69">
        <f t="shared" si="70"/>
        <v>0</v>
      </c>
      <c r="T186" s="67"/>
      <c r="U186" s="68"/>
      <c r="V186" s="69">
        <f t="shared" si="71"/>
        <v>0</v>
      </c>
      <c r="W186" s="67"/>
      <c r="X186" s="68"/>
      <c r="Y186" s="69">
        <f t="shared" si="72"/>
        <v>0</v>
      </c>
      <c r="Z186" s="67"/>
      <c r="AA186" s="68"/>
      <c r="AB186" s="69">
        <f t="shared" si="73"/>
        <v>0</v>
      </c>
      <c r="AC186" s="67"/>
      <c r="AD186" s="68"/>
      <c r="AE186" s="69">
        <f t="shared" si="74"/>
        <v>0</v>
      </c>
      <c r="AF186" s="67"/>
      <c r="AG186" s="68"/>
      <c r="AH186" s="69">
        <f t="shared" si="75"/>
        <v>0</v>
      </c>
      <c r="AI186" s="67"/>
      <c r="AJ186" s="68"/>
      <c r="AK186" s="69">
        <f t="shared" si="76"/>
        <v>0</v>
      </c>
      <c r="AL186" s="67"/>
      <c r="AM186" s="68"/>
      <c r="AN186" s="69">
        <f t="shared" si="77"/>
        <v>0</v>
      </c>
      <c r="AO186" s="67"/>
      <c r="AP186" s="68"/>
      <c r="AQ186" s="69">
        <f t="shared" si="78"/>
        <v>0</v>
      </c>
      <c r="AR186" s="67"/>
      <c r="AS186" s="68"/>
      <c r="AT186" s="69">
        <f t="shared" si="79"/>
        <v>0</v>
      </c>
      <c r="AY186" s="148">
        <f t="shared" si="64"/>
        <v>0</v>
      </c>
      <c r="BA186" s="148">
        <f t="shared" si="65"/>
        <v>0</v>
      </c>
    </row>
    <row r="187" spans="2:53" ht="13" hidden="1">
      <c r="B187" s="44"/>
      <c r="C187" s="74">
        <f t="shared" si="80"/>
        <v>0</v>
      </c>
      <c r="D187" s="126"/>
      <c r="E187" s="67"/>
      <c r="F187" s="68"/>
      <c r="G187" s="69">
        <f t="shared" si="66"/>
        <v>0</v>
      </c>
      <c r="H187" s="67"/>
      <c r="I187" s="68"/>
      <c r="J187" s="69">
        <f t="shared" si="67"/>
        <v>0</v>
      </c>
      <c r="K187" s="67"/>
      <c r="L187" s="68"/>
      <c r="M187" s="69">
        <f t="shared" si="68"/>
        <v>0</v>
      </c>
      <c r="N187" s="67"/>
      <c r="O187" s="68"/>
      <c r="P187" s="69">
        <f t="shared" si="69"/>
        <v>0</v>
      </c>
      <c r="Q187" s="67"/>
      <c r="R187" s="68"/>
      <c r="S187" s="69">
        <f t="shared" si="70"/>
        <v>0</v>
      </c>
      <c r="T187" s="67"/>
      <c r="U187" s="68"/>
      <c r="V187" s="69">
        <f t="shared" si="71"/>
        <v>0</v>
      </c>
      <c r="W187" s="67"/>
      <c r="X187" s="68"/>
      <c r="Y187" s="69">
        <f t="shared" si="72"/>
        <v>0</v>
      </c>
      <c r="Z187" s="67"/>
      <c r="AA187" s="68"/>
      <c r="AB187" s="69">
        <f t="shared" si="73"/>
        <v>0</v>
      </c>
      <c r="AC187" s="67"/>
      <c r="AD187" s="68"/>
      <c r="AE187" s="69">
        <f t="shared" si="74"/>
        <v>0</v>
      </c>
      <c r="AF187" s="67"/>
      <c r="AG187" s="68"/>
      <c r="AH187" s="69">
        <f t="shared" si="75"/>
        <v>0</v>
      </c>
      <c r="AI187" s="67"/>
      <c r="AJ187" s="68"/>
      <c r="AK187" s="69">
        <f t="shared" si="76"/>
        <v>0</v>
      </c>
      <c r="AL187" s="67"/>
      <c r="AM187" s="68"/>
      <c r="AN187" s="69">
        <f t="shared" si="77"/>
        <v>0</v>
      </c>
      <c r="AO187" s="67"/>
      <c r="AP187" s="68"/>
      <c r="AQ187" s="69">
        <f t="shared" si="78"/>
        <v>0</v>
      </c>
      <c r="AR187" s="67"/>
      <c r="AS187" s="68"/>
      <c r="AT187" s="69">
        <f t="shared" si="79"/>
        <v>0</v>
      </c>
      <c r="AY187" s="148">
        <f t="shared" si="64"/>
        <v>0</v>
      </c>
      <c r="BA187" s="148">
        <f t="shared" si="65"/>
        <v>0</v>
      </c>
    </row>
    <row r="188" spans="2:53" ht="13" hidden="1">
      <c r="B188" s="44"/>
      <c r="C188" s="74">
        <f t="shared" si="80"/>
        <v>0</v>
      </c>
      <c r="D188" s="126"/>
      <c r="E188" s="67"/>
      <c r="F188" s="68"/>
      <c r="G188" s="69">
        <f t="shared" si="66"/>
        <v>0</v>
      </c>
      <c r="H188" s="67"/>
      <c r="I188" s="68"/>
      <c r="J188" s="69">
        <f t="shared" si="67"/>
        <v>0</v>
      </c>
      <c r="K188" s="67"/>
      <c r="L188" s="68"/>
      <c r="M188" s="69">
        <f t="shared" si="68"/>
        <v>0</v>
      </c>
      <c r="N188" s="67"/>
      <c r="O188" s="68"/>
      <c r="P188" s="69">
        <f t="shared" si="69"/>
        <v>0</v>
      </c>
      <c r="Q188" s="67"/>
      <c r="R188" s="68"/>
      <c r="S188" s="69">
        <f t="shared" si="70"/>
        <v>0</v>
      </c>
      <c r="T188" s="67"/>
      <c r="U188" s="68"/>
      <c r="V188" s="69">
        <f t="shared" si="71"/>
        <v>0</v>
      </c>
      <c r="W188" s="67"/>
      <c r="X188" s="68"/>
      <c r="Y188" s="69">
        <f t="shared" si="72"/>
        <v>0</v>
      </c>
      <c r="Z188" s="67"/>
      <c r="AA188" s="68"/>
      <c r="AB188" s="69">
        <f t="shared" si="73"/>
        <v>0</v>
      </c>
      <c r="AC188" s="67"/>
      <c r="AD188" s="68"/>
      <c r="AE188" s="69">
        <f t="shared" si="74"/>
        <v>0</v>
      </c>
      <c r="AF188" s="67"/>
      <c r="AG188" s="68"/>
      <c r="AH188" s="69">
        <f t="shared" si="75"/>
        <v>0</v>
      </c>
      <c r="AI188" s="67"/>
      <c r="AJ188" s="68"/>
      <c r="AK188" s="69">
        <f t="shared" si="76"/>
        <v>0</v>
      </c>
      <c r="AL188" s="67"/>
      <c r="AM188" s="68"/>
      <c r="AN188" s="69">
        <f t="shared" si="77"/>
        <v>0</v>
      </c>
      <c r="AO188" s="67"/>
      <c r="AP188" s="68"/>
      <c r="AQ188" s="69">
        <f t="shared" si="78"/>
        <v>0</v>
      </c>
      <c r="AR188" s="67"/>
      <c r="AS188" s="68"/>
      <c r="AT188" s="69">
        <f t="shared" si="79"/>
        <v>0</v>
      </c>
      <c r="AY188" s="148">
        <f t="shared" si="64"/>
        <v>0</v>
      </c>
      <c r="BA188" s="148">
        <f t="shared" si="65"/>
        <v>0</v>
      </c>
    </row>
    <row r="189" spans="2:53" ht="13" hidden="1">
      <c r="B189" s="44"/>
      <c r="C189" s="74">
        <f t="shared" si="80"/>
        <v>0</v>
      </c>
      <c r="D189" s="126"/>
      <c r="E189" s="67"/>
      <c r="F189" s="68"/>
      <c r="G189" s="69">
        <f t="shared" si="66"/>
        <v>0</v>
      </c>
      <c r="H189" s="67"/>
      <c r="I189" s="68"/>
      <c r="J189" s="69">
        <f t="shared" si="67"/>
        <v>0</v>
      </c>
      <c r="K189" s="67"/>
      <c r="L189" s="68"/>
      <c r="M189" s="69">
        <f t="shared" si="68"/>
        <v>0</v>
      </c>
      <c r="N189" s="67"/>
      <c r="O189" s="68"/>
      <c r="P189" s="69">
        <f t="shared" si="69"/>
        <v>0</v>
      </c>
      <c r="Q189" s="67"/>
      <c r="R189" s="68"/>
      <c r="S189" s="69">
        <f t="shared" si="70"/>
        <v>0</v>
      </c>
      <c r="T189" s="67"/>
      <c r="U189" s="68"/>
      <c r="V189" s="69">
        <f t="shared" si="71"/>
        <v>0</v>
      </c>
      <c r="W189" s="67"/>
      <c r="X189" s="68"/>
      <c r="Y189" s="69">
        <f t="shared" si="72"/>
        <v>0</v>
      </c>
      <c r="Z189" s="67"/>
      <c r="AA189" s="68"/>
      <c r="AB189" s="69">
        <f t="shared" si="73"/>
        <v>0</v>
      </c>
      <c r="AC189" s="67"/>
      <c r="AD189" s="68"/>
      <c r="AE189" s="69">
        <f t="shared" si="74"/>
        <v>0</v>
      </c>
      <c r="AF189" s="67"/>
      <c r="AG189" s="68"/>
      <c r="AH189" s="69">
        <f t="shared" si="75"/>
        <v>0</v>
      </c>
      <c r="AI189" s="67"/>
      <c r="AJ189" s="68"/>
      <c r="AK189" s="69">
        <f t="shared" si="76"/>
        <v>0</v>
      </c>
      <c r="AL189" s="67"/>
      <c r="AM189" s="68"/>
      <c r="AN189" s="69">
        <f t="shared" si="77"/>
        <v>0</v>
      </c>
      <c r="AO189" s="67"/>
      <c r="AP189" s="68"/>
      <c r="AQ189" s="69">
        <f t="shared" si="78"/>
        <v>0</v>
      </c>
      <c r="AR189" s="67"/>
      <c r="AS189" s="68"/>
      <c r="AT189" s="69">
        <f t="shared" si="79"/>
        <v>0</v>
      </c>
      <c r="AY189" s="148">
        <f t="shared" si="64"/>
        <v>0</v>
      </c>
      <c r="BA189" s="148">
        <f t="shared" si="65"/>
        <v>0</v>
      </c>
    </row>
    <row r="190" spans="2:53" ht="13" hidden="1">
      <c r="B190" s="44"/>
      <c r="C190" s="74">
        <f t="shared" si="80"/>
        <v>0</v>
      </c>
      <c r="D190" s="126"/>
      <c r="E190" s="67"/>
      <c r="F190" s="68"/>
      <c r="G190" s="69">
        <f t="shared" si="66"/>
        <v>0</v>
      </c>
      <c r="H190" s="67"/>
      <c r="I190" s="68"/>
      <c r="J190" s="69">
        <f t="shared" si="67"/>
        <v>0</v>
      </c>
      <c r="K190" s="67"/>
      <c r="L190" s="68"/>
      <c r="M190" s="69">
        <f t="shared" si="68"/>
        <v>0</v>
      </c>
      <c r="N190" s="67"/>
      <c r="O190" s="68"/>
      <c r="P190" s="69">
        <f t="shared" si="69"/>
        <v>0</v>
      </c>
      <c r="Q190" s="67"/>
      <c r="R190" s="68"/>
      <c r="S190" s="69">
        <f t="shared" si="70"/>
        <v>0</v>
      </c>
      <c r="T190" s="67"/>
      <c r="U190" s="68"/>
      <c r="V190" s="69">
        <f t="shared" si="71"/>
        <v>0</v>
      </c>
      <c r="W190" s="67"/>
      <c r="X190" s="68"/>
      <c r="Y190" s="69">
        <f t="shared" si="72"/>
        <v>0</v>
      </c>
      <c r="Z190" s="67"/>
      <c r="AA190" s="68"/>
      <c r="AB190" s="69">
        <f t="shared" si="73"/>
        <v>0</v>
      </c>
      <c r="AC190" s="67"/>
      <c r="AD190" s="68"/>
      <c r="AE190" s="69">
        <f t="shared" si="74"/>
        <v>0</v>
      </c>
      <c r="AF190" s="67"/>
      <c r="AG190" s="68"/>
      <c r="AH190" s="69">
        <f t="shared" si="75"/>
        <v>0</v>
      </c>
      <c r="AI190" s="67"/>
      <c r="AJ190" s="68"/>
      <c r="AK190" s="69">
        <f t="shared" si="76"/>
        <v>0</v>
      </c>
      <c r="AL190" s="67"/>
      <c r="AM190" s="68"/>
      <c r="AN190" s="69">
        <f t="shared" si="77"/>
        <v>0</v>
      </c>
      <c r="AO190" s="67"/>
      <c r="AP190" s="68"/>
      <c r="AQ190" s="69">
        <f t="shared" si="78"/>
        <v>0</v>
      </c>
      <c r="AR190" s="67"/>
      <c r="AS190" s="68"/>
      <c r="AT190" s="69">
        <f t="shared" si="79"/>
        <v>0</v>
      </c>
      <c r="AY190" s="148">
        <f t="shared" si="64"/>
        <v>0</v>
      </c>
      <c r="BA190" s="148">
        <f t="shared" si="65"/>
        <v>0</v>
      </c>
    </row>
    <row r="191" spans="2:53" ht="13" hidden="1">
      <c r="B191" s="44"/>
      <c r="C191" s="74">
        <f t="shared" si="80"/>
        <v>0</v>
      </c>
      <c r="D191" s="126"/>
      <c r="E191" s="67"/>
      <c r="F191" s="68"/>
      <c r="G191" s="69">
        <f t="shared" si="66"/>
        <v>0</v>
      </c>
      <c r="H191" s="67"/>
      <c r="I191" s="68"/>
      <c r="J191" s="69">
        <f t="shared" si="67"/>
        <v>0</v>
      </c>
      <c r="K191" s="67"/>
      <c r="L191" s="68"/>
      <c r="M191" s="69">
        <f t="shared" si="68"/>
        <v>0</v>
      </c>
      <c r="N191" s="67"/>
      <c r="O191" s="68"/>
      <c r="P191" s="69">
        <f t="shared" si="69"/>
        <v>0</v>
      </c>
      <c r="Q191" s="67"/>
      <c r="R191" s="68"/>
      <c r="S191" s="69">
        <f t="shared" si="70"/>
        <v>0</v>
      </c>
      <c r="T191" s="67"/>
      <c r="U191" s="68"/>
      <c r="V191" s="69">
        <f t="shared" si="71"/>
        <v>0</v>
      </c>
      <c r="W191" s="67"/>
      <c r="X191" s="68"/>
      <c r="Y191" s="69">
        <f t="shared" si="72"/>
        <v>0</v>
      </c>
      <c r="Z191" s="67"/>
      <c r="AA191" s="68"/>
      <c r="AB191" s="69">
        <f t="shared" si="73"/>
        <v>0</v>
      </c>
      <c r="AC191" s="67"/>
      <c r="AD191" s="68"/>
      <c r="AE191" s="69">
        <f t="shared" si="74"/>
        <v>0</v>
      </c>
      <c r="AF191" s="67"/>
      <c r="AG191" s="68"/>
      <c r="AH191" s="69">
        <f t="shared" si="75"/>
        <v>0</v>
      </c>
      <c r="AI191" s="67"/>
      <c r="AJ191" s="68"/>
      <c r="AK191" s="69">
        <f t="shared" si="76"/>
        <v>0</v>
      </c>
      <c r="AL191" s="67"/>
      <c r="AM191" s="68"/>
      <c r="AN191" s="69">
        <f t="shared" si="77"/>
        <v>0</v>
      </c>
      <c r="AO191" s="67"/>
      <c r="AP191" s="68"/>
      <c r="AQ191" s="69">
        <f t="shared" si="78"/>
        <v>0</v>
      </c>
      <c r="AR191" s="67"/>
      <c r="AS191" s="68"/>
      <c r="AT191" s="69">
        <f t="shared" si="79"/>
        <v>0</v>
      </c>
      <c r="AY191" s="148">
        <f t="shared" si="64"/>
        <v>0</v>
      </c>
      <c r="BA191" s="148">
        <f t="shared" si="65"/>
        <v>0</v>
      </c>
    </row>
    <row r="192" spans="2:53" ht="13" hidden="1">
      <c r="B192" s="44"/>
      <c r="C192" s="74">
        <f t="shared" si="80"/>
        <v>0</v>
      </c>
      <c r="D192" s="126"/>
      <c r="E192" s="67"/>
      <c r="F192" s="68"/>
      <c r="G192" s="69">
        <f t="shared" si="66"/>
        <v>0</v>
      </c>
      <c r="H192" s="67"/>
      <c r="I192" s="68"/>
      <c r="J192" s="69">
        <f t="shared" si="67"/>
        <v>0</v>
      </c>
      <c r="K192" s="67"/>
      <c r="L192" s="68"/>
      <c r="M192" s="69">
        <f t="shared" si="68"/>
        <v>0</v>
      </c>
      <c r="N192" s="67"/>
      <c r="O192" s="68"/>
      <c r="P192" s="69">
        <f t="shared" si="69"/>
        <v>0</v>
      </c>
      <c r="Q192" s="67"/>
      <c r="R192" s="68"/>
      <c r="S192" s="69">
        <f t="shared" si="70"/>
        <v>0</v>
      </c>
      <c r="T192" s="67"/>
      <c r="U192" s="68"/>
      <c r="V192" s="69">
        <f t="shared" si="71"/>
        <v>0</v>
      </c>
      <c r="W192" s="67"/>
      <c r="X192" s="68"/>
      <c r="Y192" s="69">
        <f t="shared" si="72"/>
        <v>0</v>
      </c>
      <c r="Z192" s="67"/>
      <c r="AA192" s="68"/>
      <c r="AB192" s="69">
        <f t="shared" si="73"/>
        <v>0</v>
      </c>
      <c r="AC192" s="67"/>
      <c r="AD192" s="68"/>
      <c r="AE192" s="69">
        <f t="shared" si="74"/>
        <v>0</v>
      </c>
      <c r="AF192" s="67"/>
      <c r="AG192" s="68"/>
      <c r="AH192" s="69">
        <f t="shared" si="75"/>
        <v>0</v>
      </c>
      <c r="AI192" s="67"/>
      <c r="AJ192" s="68"/>
      <c r="AK192" s="69">
        <f t="shared" si="76"/>
        <v>0</v>
      </c>
      <c r="AL192" s="67"/>
      <c r="AM192" s="68"/>
      <c r="AN192" s="69">
        <f t="shared" si="77"/>
        <v>0</v>
      </c>
      <c r="AO192" s="67"/>
      <c r="AP192" s="68"/>
      <c r="AQ192" s="69">
        <f t="shared" si="78"/>
        <v>0</v>
      </c>
      <c r="AR192" s="67"/>
      <c r="AS192" s="68"/>
      <c r="AT192" s="69">
        <f t="shared" si="79"/>
        <v>0</v>
      </c>
      <c r="AY192" s="148">
        <f t="shared" si="64"/>
        <v>0</v>
      </c>
      <c r="BA192" s="148">
        <f t="shared" si="65"/>
        <v>0</v>
      </c>
    </row>
    <row r="193" spans="2:53" ht="13" hidden="1">
      <c r="B193" s="44"/>
      <c r="C193" s="74">
        <f t="shared" si="80"/>
        <v>0</v>
      </c>
      <c r="D193" s="126"/>
      <c r="E193" s="67"/>
      <c r="F193" s="68"/>
      <c r="G193" s="69">
        <f t="shared" si="66"/>
        <v>0</v>
      </c>
      <c r="H193" s="67"/>
      <c r="I193" s="68"/>
      <c r="J193" s="69">
        <f t="shared" si="67"/>
        <v>0</v>
      </c>
      <c r="K193" s="67"/>
      <c r="L193" s="68"/>
      <c r="M193" s="69">
        <f t="shared" si="68"/>
        <v>0</v>
      </c>
      <c r="N193" s="67"/>
      <c r="O193" s="68"/>
      <c r="P193" s="69">
        <f t="shared" si="69"/>
        <v>0</v>
      </c>
      <c r="Q193" s="67"/>
      <c r="R193" s="68"/>
      <c r="S193" s="69">
        <f t="shared" si="70"/>
        <v>0</v>
      </c>
      <c r="T193" s="67"/>
      <c r="U193" s="68"/>
      <c r="V193" s="69">
        <f t="shared" si="71"/>
        <v>0</v>
      </c>
      <c r="W193" s="67"/>
      <c r="X193" s="68"/>
      <c r="Y193" s="69">
        <f t="shared" si="72"/>
        <v>0</v>
      </c>
      <c r="Z193" s="67"/>
      <c r="AA193" s="68"/>
      <c r="AB193" s="69">
        <f t="shared" si="73"/>
        <v>0</v>
      </c>
      <c r="AC193" s="67"/>
      <c r="AD193" s="68"/>
      <c r="AE193" s="69">
        <f t="shared" si="74"/>
        <v>0</v>
      </c>
      <c r="AF193" s="67"/>
      <c r="AG193" s="68"/>
      <c r="AH193" s="69">
        <f t="shared" si="75"/>
        <v>0</v>
      </c>
      <c r="AI193" s="67"/>
      <c r="AJ193" s="68"/>
      <c r="AK193" s="69">
        <f t="shared" si="76"/>
        <v>0</v>
      </c>
      <c r="AL193" s="67"/>
      <c r="AM193" s="68"/>
      <c r="AN193" s="69">
        <f t="shared" si="77"/>
        <v>0</v>
      </c>
      <c r="AO193" s="67"/>
      <c r="AP193" s="68"/>
      <c r="AQ193" s="69">
        <f t="shared" si="78"/>
        <v>0</v>
      </c>
      <c r="AR193" s="67"/>
      <c r="AS193" s="68"/>
      <c r="AT193" s="69">
        <f t="shared" si="79"/>
        <v>0</v>
      </c>
      <c r="AY193" s="148">
        <f t="shared" si="64"/>
        <v>0</v>
      </c>
      <c r="BA193" s="148">
        <f t="shared" si="65"/>
        <v>0</v>
      </c>
    </row>
    <row r="194" spans="2:53" ht="13" hidden="1">
      <c r="B194" s="44"/>
      <c r="C194" s="74">
        <f t="shared" si="80"/>
        <v>0</v>
      </c>
      <c r="D194" s="126"/>
      <c r="E194" s="67"/>
      <c r="F194" s="68"/>
      <c r="G194" s="69">
        <f t="shared" si="66"/>
        <v>0</v>
      </c>
      <c r="H194" s="67"/>
      <c r="I194" s="68"/>
      <c r="J194" s="69">
        <f t="shared" si="67"/>
        <v>0</v>
      </c>
      <c r="K194" s="67"/>
      <c r="L194" s="68"/>
      <c r="M194" s="69">
        <f t="shared" si="68"/>
        <v>0</v>
      </c>
      <c r="N194" s="67"/>
      <c r="O194" s="68"/>
      <c r="P194" s="69">
        <f t="shared" si="69"/>
        <v>0</v>
      </c>
      <c r="Q194" s="67"/>
      <c r="R194" s="68"/>
      <c r="S194" s="69">
        <f t="shared" si="70"/>
        <v>0</v>
      </c>
      <c r="T194" s="67"/>
      <c r="U194" s="68"/>
      <c r="V194" s="69">
        <f t="shared" si="71"/>
        <v>0</v>
      </c>
      <c r="W194" s="67"/>
      <c r="X194" s="68"/>
      <c r="Y194" s="69">
        <f t="shared" si="72"/>
        <v>0</v>
      </c>
      <c r="Z194" s="67"/>
      <c r="AA194" s="68"/>
      <c r="AB194" s="69">
        <f t="shared" si="73"/>
        <v>0</v>
      </c>
      <c r="AC194" s="67"/>
      <c r="AD194" s="68"/>
      <c r="AE194" s="69">
        <f t="shared" si="74"/>
        <v>0</v>
      </c>
      <c r="AF194" s="67"/>
      <c r="AG194" s="68"/>
      <c r="AH194" s="69">
        <f t="shared" si="75"/>
        <v>0</v>
      </c>
      <c r="AI194" s="67"/>
      <c r="AJ194" s="68"/>
      <c r="AK194" s="69">
        <f t="shared" si="76"/>
        <v>0</v>
      </c>
      <c r="AL194" s="67"/>
      <c r="AM194" s="68"/>
      <c r="AN194" s="69">
        <f t="shared" si="77"/>
        <v>0</v>
      </c>
      <c r="AO194" s="67"/>
      <c r="AP194" s="68"/>
      <c r="AQ194" s="69">
        <f t="shared" si="78"/>
        <v>0</v>
      </c>
      <c r="AR194" s="67"/>
      <c r="AS194" s="68"/>
      <c r="AT194" s="69">
        <f t="shared" si="79"/>
        <v>0</v>
      </c>
      <c r="AY194" s="148">
        <f t="shared" si="64"/>
        <v>0</v>
      </c>
      <c r="BA194" s="148">
        <f t="shared" si="65"/>
        <v>0</v>
      </c>
    </row>
    <row r="195" spans="2:53" ht="13" hidden="1">
      <c r="B195" s="44"/>
      <c r="C195" s="74">
        <f t="shared" si="80"/>
        <v>0</v>
      </c>
      <c r="D195" s="126"/>
      <c r="E195" s="67"/>
      <c r="F195" s="68"/>
      <c r="G195" s="69">
        <f t="shared" si="66"/>
        <v>0</v>
      </c>
      <c r="H195" s="67"/>
      <c r="I195" s="68"/>
      <c r="J195" s="69">
        <f t="shared" si="67"/>
        <v>0</v>
      </c>
      <c r="K195" s="67"/>
      <c r="L195" s="68"/>
      <c r="M195" s="69">
        <f t="shared" si="68"/>
        <v>0</v>
      </c>
      <c r="N195" s="67"/>
      <c r="O195" s="68"/>
      <c r="P195" s="69">
        <f t="shared" si="69"/>
        <v>0</v>
      </c>
      <c r="Q195" s="67"/>
      <c r="R195" s="68"/>
      <c r="S195" s="69">
        <f t="shared" si="70"/>
        <v>0</v>
      </c>
      <c r="T195" s="67"/>
      <c r="U195" s="68"/>
      <c r="V195" s="69">
        <f t="shared" si="71"/>
        <v>0</v>
      </c>
      <c r="W195" s="67"/>
      <c r="X195" s="68"/>
      <c r="Y195" s="69">
        <f t="shared" si="72"/>
        <v>0</v>
      </c>
      <c r="Z195" s="67"/>
      <c r="AA195" s="68"/>
      <c r="AB195" s="69">
        <f t="shared" si="73"/>
        <v>0</v>
      </c>
      <c r="AC195" s="67"/>
      <c r="AD195" s="68"/>
      <c r="AE195" s="69">
        <f t="shared" si="74"/>
        <v>0</v>
      </c>
      <c r="AF195" s="67"/>
      <c r="AG195" s="68"/>
      <c r="AH195" s="69">
        <f t="shared" si="75"/>
        <v>0</v>
      </c>
      <c r="AI195" s="67"/>
      <c r="AJ195" s="68"/>
      <c r="AK195" s="69">
        <f t="shared" si="76"/>
        <v>0</v>
      </c>
      <c r="AL195" s="67"/>
      <c r="AM195" s="68"/>
      <c r="AN195" s="69">
        <f t="shared" si="77"/>
        <v>0</v>
      </c>
      <c r="AO195" s="67"/>
      <c r="AP195" s="68"/>
      <c r="AQ195" s="69">
        <f t="shared" si="78"/>
        <v>0</v>
      </c>
      <c r="AR195" s="67"/>
      <c r="AS195" s="68"/>
      <c r="AT195" s="69">
        <f t="shared" si="79"/>
        <v>0</v>
      </c>
      <c r="AY195" s="148">
        <f t="shared" si="64"/>
        <v>0</v>
      </c>
      <c r="BA195" s="148">
        <f t="shared" si="65"/>
        <v>0</v>
      </c>
    </row>
    <row r="196" spans="2:53" ht="13" hidden="1">
      <c r="B196" s="44"/>
      <c r="C196" s="74">
        <f t="shared" si="80"/>
        <v>0</v>
      </c>
      <c r="D196" s="126"/>
      <c r="E196" s="67"/>
      <c r="F196" s="68"/>
      <c r="G196" s="69">
        <f t="shared" si="66"/>
        <v>0</v>
      </c>
      <c r="H196" s="67"/>
      <c r="I196" s="68"/>
      <c r="J196" s="69">
        <f t="shared" si="67"/>
        <v>0</v>
      </c>
      <c r="K196" s="67"/>
      <c r="L196" s="68"/>
      <c r="M196" s="69">
        <f t="shared" si="68"/>
        <v>0</v>
      </c>
      <c r="N196" s="67"/>
      <c r="O196" s="68"/>
      <c r="P196" s="69">
        <f t="shared" si="69"/>
        <v>0</v>
      </c>
      <c r="Q196" s="67"/>
      <c r="R196" s="68"/>
      <c r="S196" s="69">
        <f t="shared" si="70"/>
        <v>0</v>
      </c>
      <c r="T196" s="67"/>
      <c r="U196" s="68"/>
      <c r="V196" s="69">
        <f t="shared" si="71"/>
        <v>0</v>
      </c>
      <c r="W196" s="67"/>
      <c r="X196" s="68"/>
      <c r="Y196" s="69">
        <f t="shared" si="72"/>
        <v>0</v>
      </c>
      <c r="Z196" s="67"/>
      <c r="AA196" s="68"/>
      <c r="AB196" s="69">
        <f t="shared" si="73"/>
        <v>0</v>
      </c>
      <c r="AC196" s="67"/>
      <c r="AD196" s="68"/>
      <c r="AE196" s="69">
        <f t="shared" si="74"/>
        <v>0</v>
      </c>
      <c r="AF196" s="67"/>
      <c r="AG196" s="68"/>
      <c r="AH196" s="69">
        <f t="shared" si="75"/>
        <v>0</v>
      </c>
      <c r="AI196" s="67"/>
      <c r="AJ196" s="68"/>
      <c r="AK196" s="69">
        <f t="shared" si="76"/>
        <v>0</v>
      </c>
      <c r="AL196" s="67"/>
      <c r="AM196" s="68"/>
      <c r="AN196" s="69">
        <f t="shared" si="77"/>
        <v>0</v>
      </c>
      <c r="AO196" s="67"/>
      <c r="AP196" s="68"/>
      <c r="AQ196" s="69">
        <f t="shared" si="78"/>
        <v>0</v>
      </c>
      <c r="AR196" s="67"/>
      <c r="AS196" s="68"/>
      <c r="AT196" s="69">
        <f t="shared" si="79"/>
        <v>0</v>
      </c>
      <c r="AY196" s="148">
        <f t="shared" si="64"/>
        <v>0</v>
      </c>
      <c r="BA196" s="148">
        <f t="shared" si="65"/>
        <v>0</v>
      </c>
    </row>
    <row r="197" spans="2:53" ht="13" hidden="1">
      <c r="B197" s="44"/>
      <c r="C197" s="74">
        <f t="shared" si="80"/>
        <v>0</v>
      </c>
      <c r="D197" s="126"/>
      <c r="E197" s="67"/>
      <c r="F197" s="68"/>
      <c r="G197" s="69">
        <f t="shared" si="66"/>
        <v>0</v>
      </c>
      <c r="H197" s="67"/>
      <c r="I197" s="68"/>
      <c r="J197" s="69">
        <f t="shared" si="67"/>
        <v>0</v>
      </c>
      <c r="K197" s="67"/>
      <c r="L197" s="68"/>
      <c r="M197" s="69">
        <f t="shared" si="68"/>
        <v>0</v>
      </c>
      <c r="N197" s="67"/>
      <c r="O197" s="68"/>
      <c r="P197" s="69">
        <f t="shared" si="69"/>
        <v>0</v>
      </c>
      <c r="Q197" s="67"/>
      <c r="R197" s="68"/>
      <c r="S197" s="69">
        <f t="shared" si="70"/>
        <v>0</v>
      </c>
      <c r="T197" s="67"/>
      <c r="U197" s="68"/>
      <c r="V197" s="69">
        <f t="shared" si="71"/>
        <v>0</v>
      </c>
      <c r="W197" s="67"/>
      <c r="X197" s="68"/>
      <c r="Y197" s="69">
        <f t="shared" si="72"/>
        <v>0</v>
      </c>
      <c r="Z197" s="67"/>
      <c r="AA197" s="68"/>
      <c r="AB197" s="69">
        <f t="shared" si="73"/>
        <v>0</v>
      </c>
      <c r="AC197" s="67"/>
      <c r="AD197" s="68"/>
      <c r="AE197" s="69">
        <f t="shared" si="74"/>
        <v>0</v>
      </c>
      <c r="AF197" s="67"/>
      <c r="AG197" s="68"/>
      <c r="AH197" s="69">
        <f t="shared" si="75"/>
        <v>0</v>
      </c>
      <c r="AI197" s="67"/>
      <c r="AJ197" s="68"/>
      <c r="AK197" s="69">
        <f t="shared" si="76"/>
        <v>0</v>
      </c>
      <c r="AL197" s="67"/>
      <c r="AM197" s="68"/>
      <c r="AN197" s="69">
        <f t="shared" si="77"/>
        <v>0</v>
      </c>
      <c r="AO197" s="67"/>
      <c r="AP197" s="68"/>
      <c r="AQ197" s="69">
        <f t="shared" si="78"/>
        <v>0</v>
      </c>
      <c r="AR197" s="67"/>
      <c r="AS197" s="68"/>
      <c r="AT197" s="69">
        <f t="shared" si="79"/>
        <v>0</v>
      </c>
      <c r="AY197" s="148">
        <f t="shared" si="64"/>
        <v>0</v>
      </c>
      <c r="BA197" s="148">
        <f t="shared" si="65"/>
        <v>0</v>
      </c>
    </row>
    <row r="198" spans="2:53" ht="13" hidden="1">
      <c r="B198" s="44"/>
      <c r="C198" s="74">
        <f t="shared" si="80"/>
        <v>0</v>
      </c>
      <c r="D198" s="126"/>
      <c r="E198" s="67"/>
      <c r="F198" s="68"/>
      <c r="G198" s="69">
        <f t="shared" si="66"/>
        <v>0</v>
      </c>
      <c r="H198" s="67"/>
      <c r="I198" s="68"/>
      <c r="J198" s="69">
        <f t="shared" si="67"/>
        <v>0</v>
      </c>
      <c r="K198" s="67"/>
      <c r="L198" s="68"/>
      <c r="M198" s="69">
        <f t="shared" si="68"/>
        <v>0</v>
      </c>
      <c r="N198" s="67"/>
      <c r="O198" s="68"/>
      <c r="P198" s="69">
        <f t="shared" si="69"/>
        <v>0</v>
      </c>
      <c r="Q198" s="67"/>
      <c r="R198" s="68"/>
      <c r="S198" s="69">
        <f t="shared" si="70"/>
        <v>0</v>
      </c>
      <c r="T198" s="67"/>
      <c r="U198" s="68"/>
      <c r="V198" s="69">
        <f t="shared" si="71"/>
        <v>0</v>
      </c>
      <c r="W198" s="67"/>
      <c r="X198" s="68"/>
      <c r="Y198" s="69">
        <f t="shared" si="72"/>
        <v>0</v>
      </c>
      <c r="Z198" s="67"/>
      <c r="AA198" s="68"/>
      <c r="AB198" s="69">
        <f t="shared" si="73"/>
        <v>0</v>
      </c>
      <c r="AC198" s="67"/>
      <c r="AD198" s="68"/>
      <c r="AE198" s="69">
        <f t="shared" si="74"/>
        <v>0</v>
      </c>
      <c r="AF198" s="67"/>
      <c r="AG198" s="68"/>
      <c r="AH198" s="69">
        <f t="shared" si="75"/>
        <v>0</v>
      </c>
      <c r="AI198" s="67"/>
      <c r="AJ198" s="68"/>
      <c r="AK198" s="69">
        <f t="shared" si="76"/>
        <v>0</v>
      </c>
      <c r="AL198" s="67"/>
      <c r="AM198" s="68"/>
      <c r="AN198" s="69">
        <f t="shared" si="77"/>
        <v>0</v>
      </c>
      <c r="AO198" s="67"/>
      <c r="AP198" s="68"/>
      <c r="AQ198" s="69">
        <f t="shared" si="78"/>
        <v>0</v>
      </c>
      <c r="AR198" s="67"/>
      <c r="AS198" s="68"/>
      <c r="AT198" s="69">
        <f t="shared" si="79"/>
        <v>0</v>
      </c>
      <c r="AY198" s="148">
        <f t="shared" si="64"/>
        <v>0</v>
      </c>
      <c r="BA198" s="148">
        <f t="shared" si="65"/>
        <v>0</v>
      </c>
    </row>
    <row r="199" spans="2:53" ht="13" hidden="1">
      <c r="B199" s="44"/>
      <c r="C199" s="74">
        <f t="shared" si="80"/>
        <v>0</v>
      </c>
      <c r="D199" s="126"/>
      <c r="E199" s="67"/>
      <c r="F199" s="68"/>
      <c r="G199" s="69">
        <f t="shared" si="66"/>
        <v>0</v>
      </c>
      <c r="H199" s="67"/>
      <c r="I199" s="68"/>
      <c r="J199" s="69">
        <f t="shared" si="67"/>
        <v>0</v>
      </c>
      <c r="K199" s="67"/>
      <c r="L199" s="68"/>
      <c r="M199" s="69">
        <f t="shared" si="68"/>
        <v>0</v>
      </c>
      <c r="N199" s="67"/>
      <c r="O199" s="68"/>
      <c r="P199" s="69">
        <f t="shared" si="69"/>
        <v>0</v>
      </c>
      <c r="Q199" s="67"/>
      <c r="R199" s="68"/>
      <c r="S199" s="69">
        <f t="shared" si="70"/>
        <v>0</v>
      </c>
      <c r="T199" s="67"/>
      <c r="U199" s="68"/>
      <c r="V199" s="69">
        <f t="shared" si="71"/>
        <v>0</v>
      </c>
      <c r="W199" s="67"/>
      <c r="X199" s="68"/>
      <c r="Y199" s="69">
        <f t="shared" si="72"/>
        <v>0</v>
      </c>
      <c r="Z199" s="67"/>
      <c r="AA199" s="68"/>
      <c r="AB199" s="69">
        <f t="shared" si="73"/>
        <v>0</v>
      </c>
      <c r="AC199" s="67"/>
      <c r="AD199" s="68"/>
      <c r="AE199" s="69">
        <f t="shared" si="74"/>
        <v>0</v>
      </c>
      <c r="AF199" s="67"/>
      <c r="AG199" s="68"/>
      <c r="AH199" s="69">
        <f t="shared" si="75"/>
        <v>0</v>
      </c>
      <c r="AI199" s="67"/>
      <c r="AJ199" s="68"/>
      <c r="AK199" s="69">
        <f t="shared" si="76"/>
        <v>0</v>
      </c>
      <c r="AL199" s="67"/>
      <c r="AM199" s="68"/>
      <c r="AN199" s="69">
        <f t="shared" si="77"/>
        <v>0</v>
      </c>
      <c r="AO199" s="67"/>
      <c r="AP199" s="68"/>
      <c r="AQ199" s="69">
        <f t="shared" si="78"/>
        <v>0</v>
      </c>
      <c r="AR199" s="67"/>
      <c r="AS199" s="68"/>
      <c r="AT199" s="69">
        <f t="shared" si="79"/>
        <v>0</v>
      </c>
      <c r="AY199" s="148">
        <f t="shared" si="64"/>
        <v>0</v>
      </c>
      <c r="BA199" s="148">
        <f t="shared" si="65"/>
        <v>0</v>
      </c>
    </row>
    <row r="200" spans="2:53" ht="13" hidden="1">
      <c r="B200" s="44"/>
      <c r="C200" s="74">
        <f t="shared" si="80"/>
        <v>0</v>
      </c>
      <c r="D200" s="126"/>
      <c r="E200" s="67"/>
      <c r="F200" s="68"/>
      <c r="G200" s="69">
        <f t="shared" si="66"/>
        <v>0</v>
      </c>
      <c r="H200" s="67"/>
      <c r="I200" s="68"/>
      <c r="J200" s="69">
        <f t="shared" si="67"/>
        <v>0</v>
      </c>
      <c r="K200" s="67"/>
      <c r="L200" s="68"/>
      <c r="M200" s="69">
        <f t="shared" si="68"/>
        <v>0</v>
      </c>
      <c r="N200" s="67"/>
      <c r="O200" s="68"/>
      <c r="P200" s="69">
        <f t="shared" si="69"/>
        <v>0</v>
      </c>
      <c r="Q200" s="67"/>
      <c r="R200" s="68"/>
      <c r="S200" s="69">
        <f t="shared" si="70"/>
        <v>0</v>
      </c>
      <c r="T200" s="67"/>
      <c r="U200" s="68"/>
      <c r="V200" s="69">
        <f t="shared" si="71"/>
        <v>0</v>
      </c>
      <c r="W200" s="67"/>
      <c r="X200" s="68"/>
      <c r="Y200" s="69">
        <f t="shared" si="72"/>
        <v>0</v>
      </c>
      <c r="Z200" s="67"/>
      <c r="AA200" s="68"/>
      <c r="AB200" s="69">
        <f t="shared" si="73"/>
        <v>0</v>
      </c>
      <c r="AC200" s="67"/>
      <c r="AD200" s="68"/>
      <c r="AE200" s="69">
        <f t="shared" si="74"/>
        <v>0</v>
      </c>
      <c r="AF200" s="67"/>
      <c r="AG200" s="68"/>
      <c r="AH200" s="69">
        <f t="shared" si="75"/>
        <v>0</v>
      </c>
      <c r="AI200" s="67"/>
      <c r="AJ200" s="68"/>
      <c r="AK200" s="69">
        <f t="shared" si="76"/>
        <v>0</v>
      </c>
      <c r="AL200" s="67"/>
      <c r="AM200" s="68"/>
      <c r="AN200" s="69">
        <f t="shared" si="77"/>
        <v>0</v>
      </c>
      <c r="AO200" s="67"/>
      <c r="AP200" s="68"/>
      <c r="AQ200" s="69">
        <f t="shared" si="78"/>
        <v>0</v>
      </c>
      <c r="AR200" s="67"/>
      <c r="AS200" s="68"/>
      <c r="AT200" s="69">
        <f t="shared" si="79"/>
        <v>0</v>
      </c>
      <c r="AY200" s="148">
        <f t="shared" si="64"/>
        <v>0</v>
      </c>
      <c r="BA200" s="148">
        <f t="shared" si="65"/>
        <v>0</v>
      </c>
    </row>
    <row r="201" spans="2:53" ht="13" hidden="1">
      <c r="B201" s="44"/>
      <c r="C201" s="74">
        <f t="shared" si="80"/>
        <v>0</v>
      </c>
      <c r="D201" s="126"/>
      <c r="E201" s="67"/>
      <c r="F201" s="68"/>
      <c r="G201" s="69">
        <f t="shared" si="66"/>
        <v>0</v>
      </c>
      <c r="H201" s="67"/>
      <c r="I201" s="68"/>
      <c r="J201" s="69">
        <f t="shared" si="67"/>
        <v>0</v>
      </c>
      <c r="K201" s="67"/>
      <c r="L201" s="68"/>
      <c r="M201" s="69">
        <f t="shared" si="68"/>
        <v>0</v>
      </c>
      <c r="N201" s="67"/>
      <c r="O201" s="68"/>
      <c r="P201" s="69">
        <f t="shared" si="69"/>
        <v>0</v>
      </c>
      <c r="Q201" s="67"/>
      <c r="R201" s="68"/>
      <c r="S201" s="69">
        <f t="shared" si="70"/>
        <v>0</v>
      </c>
      <c r="T201" s="67"/>
      <c r="U201" s="68"/>
      <c r="V201" s="69">
        <f t="shared" si="71"/>
        <v>0</v>
      </c>
      <c r="W201" s="67"/>
      <c r="X201" s="68"/>
      <c r="Y201" s="69">
        <f t="shared" si="72"/>
        <v>0</v>
      </c>
      <c r="Z201" s="67"/>
      <c r="AA201" s="68"/>
      <c r="AB201" s="69">
        <f t="shared" si="73"/>
        <v>0</v>
      </c>
      <c r="AC201" s="67"/>
      <c r="AD201" s="68"/>
      <c r="AE201" s="69">
        <f t="shared" si="74"/>
        <v>0</v>
      </c>
      <c r="AF201" s="67"/>
      <c r="AG201" s="68"/>
      <c r="AH201" s="69">
        <f t="shared" si="75"/>
        <v>0</v>
      </c>
      <c r="AI201" s="67"/>
      <c r="AJ201" s="68"/>
      <c r="AK201" s="69">
        <f t="shared" si="76"/>
        <v>0</v>
      </c>
      <c r="AL201" s="67"/>
      <c r="AM201" s="68"/>
      <c r="AN201" s="69">
        <f t="shared" si="77"/>
        <v>0</v>
      </c>
      <c r="AO201" s="67"/>
      <c r="AP201" s="68"/>
      <c r="AQ201" s="69">
        <f t="shared" si="78"/>
        <v>0</v>
      </c>
      <c r="AR201" s="67"/>
      <c r="AS201" s="68"/>
      <c r="AT201" s="69">
        <f t="shared" si="79"/>
        <v>0</v>
      </c>
      <c r="AY201" s="148">
        <f t="shared" si="64"/>
        <v>0</v>
      </c>
      <c r="BA201" s="148">
        <f t="shared" si="65"/>
        <v>0</v>
      </c>
    </row>
    <row r="202" spans="2:53" ht="13" hidden="1">
      <c r="B202" s="44"/>
      <c r="C202" s="74">
        <f t="shared" si="80"/>
        <v>0</v>
      </c>
      <c r="D202" s="126"/>
      <c r="E202" s="67"/>
      <c r="F202" s="68"/>
      <c r="G202" s="69">
        <f t="shared" si="66"/>
        <v>0</v>
      </c>
      <c r="H202" s="67"/>
      <c r="I202" s="68"/>
      <c r="J202" s="69">
        <f t="shared" si="67"/>
        <v>0</v>
      </c>
      <c r="K202" s="67"/>
      <c r="L202" s="68"/>
      <c r="M202" s="69">
        <f t="shared" si="68"/>
        <v>0</v>
      </c>
      <c r="N202" s="67"/>
      <c r="O202" s="68"/>
      <c r="P202" s="69">
        <f t="shared" si="69"/>
        <v>0</v>
      </c>
      <c r="Q202" s="67"/>
      <c r="R202" s="68"/>
      <c r="S202" s="69">
        <f t="shared" si="70"/>
        <v>0</v>
      </c>
      <c r="T202" s="67"/>
      <c r="U202" s="68"/>
      <c r="V202" s="69">
        <f t="shared" si="71"/>
        <v>0</v>
      </c>
      <c r="W202" s="67"/>
      <c r="X202" s="68"/>
      <c r="Y202" s="69">
        <f t="shared" si="72"/>
        <v>0</v>
      </c>
      <c r="Z202" s="67"/>
      <c r="AA202" s="68"/>
      <c r="AB202" s="69">
        <f t="shared" si="73"/>
        <v>0</v>
      </c>
      <c r="AC202" s="67"/>
      <c r="AD202" s="68"/>
      <c r="AE202" s="69">
        <f t="shared" si="74"/>
        <v>0</v>
      </c>
      <c r="AF202" s="67"/>
      <c r="AG202" s="68"/>
      <c r="AH202" s="69">
        <f t="shared" si="75"/>
        <v>0</v>
      </c>
      <c r="AI202" s="67"/>
      <c r="AJ202" s="68"/>
      <c r="AK202" s="69">
        <f t="shared" si="76"/>
        <v>0</v>
      </c>
      <c r="AL202" s="67"/>
      <c r="AM202" s="68"/>
      <c r="AN202" s="69">
        <f t="shared" si="77"/>
        <v>0</v>
      </c>
      <c r="AO202" s="67"/>
      <c r="AP202" s="68"/>
      <c r="AQ202" s="69">
        <f t="shared" si="78"/>
        <v>0</v>
      </c>
      <c r="AR202" s="67"/>
      <c r="AS202" s="68"/>
      <c r="AT202" s="69">
        <f t="shared" si="79"/>
        <v>0</v>
      </c>
      <c r="AY202" s="148">
        <f t="shared" ref="AY202:AY265" si="81">IF(AND(C202&gt;0,OR(B202="",D202="")),1,0)</f>
        <v>0</v>
      </c>
      <c r="BA202" s="148">
        <f t="shared" si="65"/>
        <v>0</v>
      </c>
    </row>
    <row r="203" spans="2:53" ht="13" hidden="1">
      <c r="B203" s="44"/>
      <c r="C203" s="74">
        <f t="shared" si="80"/>
        <v>0</v>
      </c>
      <c r="D203" s="126"/>
      <c r="E203" s="67"/>
      <c r="F203" s="68"/>
      <c r="G203" s="69">
        <f t="shared" si="66"/>
        <v>0</v>
      </c>
      <c r="H203" s="67"/>
      <c r="I203" s="68"/>
      <c r="J203" s="69">
        <f t="shared" si="67"/>
        <v>0</v>
      </c>
      <c r="K203" s="67"/>
      <c r="L203" s="68"/>
      <c r="M203" s="69">
        <f t="shared" si="68"/>
        <v>0</v>
      </c>
      <c r="N203" s="67"/>
      <c r="O203" s="68"/>
      <c r="P203" s="69">
        <f t="shared" si="69"/>
        <v>0</v>
      </c>
      <c r="Q203" s="67"/>
      <c r="R203" s="68"/>
      <c r="S203" s="69">
        <f t="shared" si="70"/>
        <v>0</v>
      </c>
      <c r="T203" s="67"/>
      <c r="U203" s="68"/>
      <c r="V203" s="69">
        <f t="shared" si="71"/>
        <v>0</v>
      </c>
      <c r="W203" s="67"/>
      <c r="X203" s="68"/>
      <c r="Y203" s="69">
        <f t="shared" si="72"/>
        <v>0</v>
      </c>
      <c r="Z203" s="67"/>
      <c r="AA203" s="68"/>
      <c r="AB203" s="69">
        <f t="shared" si="73"/>
        <v>0</v>
      </c>
      <c r="AC203" s="67"/>
      <c r="AD203" s="68"/>
      <c r="AE203" s="69">
        <f t="shared" si="74"/>
        <v>0</v>
      </c>
      <c r="AF203" s="67"/>
      <c r="AG203" s="68"/>
      <c r="AH203" s="69">
        <f t="shared" si="75"/>
        <v>0</v>
      </c>
      <c r="AI203" s="67"/>
      <c r="AJ203" s="68"/>
      <c r="AK203" s="69">
        <f t="shared" si="76"/>
        <v>0</v>
      </c>
      <c r="AL203" s="67"/>
      <c r="AM203" s="68"/>
      <c r="AN203" s="69">
        <f t="shared" si="77"/>
        <v>0</v>
      </c>
      <c r="AO203" s="67"/>
      <c r="AP203" s="68"/>
      <c r="AQ203" s="69">
        <f t="shared" si="78"/>
        <v>0</v>
      </c>
      <c r="AR203" s="67"/>
      <c r="AS203" s="68"/>
      <c r="AT203" s="69">
        <f t="shared" si="79"/>
        <v>0</v>
      </c>
      <c r="AY203" s="148">
        <f t="shared" si="81"/>
        <v>0</v>
      </c>
      <c r="BA203" s="148">
        <f t="shared" si="65"/>
        <v>0</v>
      </c>
    </row>
    <row r="204" spans="2:53" ht="13" hidden="1">
      <c r="B204" s="44"/>
      <c r="C204" s="74">
        <f t="shared" si="80"/>
        <v>0</v>
      </c>
      <c r="D204" s="126"/>
      <c r="E204" s="67"/>
      <c r="F204" s="68"/>
      <c r="G204" s="69">
        <f t="shared" si="66"/>
        <v>0</v>
      </c>
      <c r="H204" s="67"/>
      <c r="I204" s="68"/>
      <c r="J204" s="69">
        <f t="shared" si="67"/>
        <v>0</v>
      </c>
      <c r="K204" s="67"/>
      <c r="L204" s="68"/>
      <c r="M204" s="69">
        <f t="shared" si="68"/>
        <v>0</v>
      </c>
      <c r="N204" s="67"/>
      <c r="O204" s="68"/>
      <c r="P204" s="69">
        <f t="shared" si="69"/>
        <v>0</v>
      </c>
      <c r="Q204" s="67"/>
      <c r="R204" s="68"/>
      <c r="S204" s="69">
        <f t="shared" si="70"/>
        <v>0</v>
      </c>
      <c r="T204" s="67"/>
      <c r="U204" s="68"/>
      <c r="V204" s="69">
        <f t="shared" si="71"/>
        <v>0</v>
      </c>
      <c r="W204" s="67"/>
      <c r="X204" s="68"/>
      <c r="Y204" s="69">
        <f t="shared" si="72"/>
        <v>0</v>
      </c>
      <c r="Z204" s="67"/>
      <c r="AA204" s="68"/>
      <c r="AB204" s="69">
        <f t="shared" si="73"/>
        <v>0</v>
      </c>
      <c r="AC204" s="67"/>
      <c r="AD204" s="68"/>
      <c r="AE204" s="69">
        <f t="shared" si="74"/>
        <v>0</v>
      </c>
      <c r="AF204" s="67"/>
      <c r="AG204" s="68"/>
      <c r="AH204" s="69">
        <f t="shared" si="75"/>
        <v>0</v>
      </c>
      <c r="AI204" s="67"/>
      <c r="AJ204" s="68"/>
      <c r="AK204" s="69">
        <f t="shared" si="76"/>
        <v>0</v>
      </c>
      <c r="AL204" s="67"/>
      <c r="AM204" s="68"/>
      <c r="AN204" s="69">
        <f t="shared" si="77"/>
        <v>0</v>
      </c>
      <c r="AO204" s="67"/>
      <c r="AP204" s="68"/>
      <c r="AQ204" s="69">
        <f t="shared" si="78"/>
        <v>0</v>
      </c>
      <c r="AR204" s="67"/>
      <c r="AS204" s="68"/>
      <c r="AT204" s="69">
        <f t="shared" si="79"/>
        <v>0</v>
      </c>
      <c r="AY204" s="148">
        <f t="shared" si="81"/>
        <v>0</v>
      </c>
      <c r="BA204" s="148">
        <f t="shared" ref="BA204:BA267" si="82">IF(OR(COUNTA(AR204:AS204)=1,COUNTA(AO204:AP204)=1,COUNTA(AL204:AM204)=1,COUNTA(AI204:AJ204)=1,COUNTA(AF204:AG204)=1,COUNTA(AC204:AD204)=1,COUNTA(Z204:AA204)=1,COUNTA(W204:X204)=1,COUNTA(T204:U204)=1,COUNTA(Q204:R204)=1,COUNTA(N204:O204)=1,COUNTA(K204:L204)=1,COUNTA(H204:I204)=1,COUNTA(E204:F204)=1),1,0)</f>
        <v>0</v>
      </c>
    </row>
    <row r="205" spans="2:53" ht="13" hidden="1">
      <c r="B205" s="44"/>
      <c r="C205" s="74">
        <f t="shared" si="80"/>
        <v>0</v>
      </c>
      <c r="D205" s="126"/>
      <c r="E205" s="67"/>
      <c r="F205" s="68"/>
      <c r="G205" s="69">
        <f t="shared" si="66"/>
        <v>0</v>
      </c>
      <c r="H205" s="67"/>
      <c r="I205" s="68"/>
      <c r="J205" s="69">
        <f t="shared" si="67"/>
        <v>0</v>
      </c>
      <c r="K205" s="67"/>
      <c r="L205" s="68"/>
      <c r="M205" s="69">
        <f t="shared" si="68"/>
        <v>0</v>
      </c>
      <c r="N205" s="67"/>
      <c r="O205" s="68"/>
      <c r="P205" s="69">
        <f t="shared" si="69"/>
        <v>0</v>
      </c>
      <c r="Q205" s="67"/>
      <c r="R205" s="68"/>
      <c r="S205" s="69">
        <f t="shared" si="70"/>
        <v>0</v>
      </c>
      <c r="T205" s="67"/>
      <c r="U205" s="68"/>
      <c r="V205" s="69">
        <f t="shared" si="71"/>
        <v>0</v>
      </c>
      <c r="W205" s="67"/>
      <c r="X205" s="68"/>
      <c r="Y205" s="69">
        <f t="shared" si="72"/>
        <v>0</v>
      </c>
      <c r="Z205" s="67"/>
      <c r="AA205" s="68"/>
      <c r="AB205" s="69">
        <f t="shared" si="73"/>
        <v>0</v>
      </c>
      <c r="AC205" s="67"/>
      <c r="AD205" s="68"/>
      <c r="AE205" s="69">
        <f t="shared" si="74"/>
        <v>0</v>
      </c>
      <c r="AF205" s="67"/>
      <c r="AG205" s="68"/>
      <c r="AH205" s="69">
        <f t="shared" si="75"/>
        <v>0</v>
      </c>
      <c r="AI205" s="67"/>
      <c r="AJ205" s="68"/>
      <c r="AK205" s="69">
        <f t="shared" si="76"/>
        <v>0</v>
      </c>
      <c r="AL205" s="67"/>
      <c r="AM205" s="68"/>
      <c r="AN205" s="69">
        <f t="shared" si="77"/>
        <v>0</v>
      </c>
      <c r="AO205" s="67"/>
      <c r="AP205" s="68"/>
      <c r="AQ205" s="69">
        <f t="shared" si="78"/>
        <v>0</v>
      </c>
      <c r="AR205" s="67"/>
      <c r="AS205" s="68"/>
      <c r="AT205" s="69">
        <f t="shared" si="79"/>
        <v>0</v>
      </c>
      <c r="AY205" s="148">
        <f t="shared" si="81"/>
        <v>0</v>
      </c>
      <c r="BA205" s="148">
        <f t="shared" si="82"/>
        <v>0</v>
      </c>
    </row>
    <row r="206" spans="2:53" ht="13" hidden="1">
      <c r="B206" s="44"/>
      <c r="C206" s="74">
        <f t="shared" si="80"/>
        <v>0</v>
      </c>
      <c r="D206" s="126"/>
      <c r="E206" s="67"/>
      <c r="F206" s="68"/>
      <c r="G206" s="69">
        <f t="shared" si="66"/>
        <v>0</v>
      </c>
      <c r="H206" s="67"/>
      <c r="I206" s="68"/>
      <c r="J206" s="69">
        <f t="shared" si="67"/>
        <v>0</v>
      </c>
      <c r="K206" s="67"/>
      <c r="L206" s="68"/>
      <c r="M206" s="69">
        <f t="shared" si="68"/>
        <v>0</v>
      </c>
      <c r="N206" s="67"/>
      <c r="O206" s="68"/>
      <c r="P206" s="69">
        <f t="shared" si="69"/>
        <v>0</v>
      </c>
      <c r="Q206" s="67"/>
      <c r="R206" s="68"/>
      <c r="S206" s="69">
        <f t="shared" si="70"/>
        <v>0</v>
      </c>
      <c r="T206" s="67"/>
      <c r="U206" s="68"/>
      <c r="V206" s="69">
        <f t="shared" si="71"/>
        <v>0</v>
      </c>
      <c r="W206" s="67"/>
      <c r="X206" s="68"/>
      <c r="Y206" s="69">
        <f t="shared" si="72"/>
        <v>0</v>
      </c>
      <c r="Z206" s="67"/>
      <c r="AA206" s="68"/>
      <c r="AB206" s="69">
        <f t="shared" si="73"/>
        <v>0</v>
      </c>
      <c r="AC206" s="67"/>
      <c r="AD206" s="68"/>
      <c r="AE206" s="69">
        <f t="shared" si="74"/>
        <v>0</v>
      </c>
      <c r="AF206" s="67"/>
      <c r="AG206" s="68"/>
      <c r="AH206" s="69">
        <f t="shared" si="75"/>
        <v>0</v>
      </c>
      <c r="AI206" s="67"/>
      <c r="AJ206" s="68"/>
      <c r="AK206" s="69">
        <f t="shared" si="76"/>
        <v>0</v>
      </c>
      <c r="AL206" s="67"/>
      <c r="AM206" s="68"/>
      <c r="AN206" s="69">
        <f t="shared" si="77"/>
        <v>0</v>
      </c>
      <c r="AO206" s="67"/>
      <c r="AP206" s="68"/>
      <c r="AQ206" s="69">
        <f t="shared" si="78"/>
        <v>0</v>
      </c>
      <c r="AR206" s="67"/>
      <c r="AS206" s="68"/>
      <c r="AT206" s="69">
        <f t="shared" si="79"/>
        <v>0</v>
      </c>
      <c r="AY206" s="148">
        <f t="shared" si="81"/>
        <v>0</v>
      </c>
      <c r="BA206" s="148">
        <f t="shared" si="82"/>
        <v>0</v>
      </c>
    </row>
    <row r="207" spans="2:53" ht="13" hidden="1">
      <c r="B207" s="44"/>
      <c r="C207" s="74">
        <f t="shared" si="80"/>
        <v>0</v>
      </c>
      <c r="D207" s="126"/>
      <c r="E207" s="67"/>
      <c r="F207" s="68"/>
      <c r="G207" s="69">
        <f t="shared" si="66"/>
        <v>0</v>
      </c>
      <c r="H207" s="67"/>
      <c r="I207" s="68"/>
      <c r="J207" s="69">
        <f t="shared" si="67"/>
        <v>0</v>
      </c>
      <c r="K207" s="67"/>
      <c r="L207" s="68"/>
      <c r="M207" s="69">
        <f t="shared" si="68"/>
        <v>0</v>
      </c>
      <c r="N207" s="67"/>
      <c r="O207" s="68"/>
      <c r="P207" s="69">
        <f t="shared" si="69"/>
        <v>0</v>
      </c>
      <c r="Q207" s="67"/>
      <c r="R207" s="68"/>
      <c r="S207" s="69">
        <f t="shared" si="70"/>
        <v>0</v>
      </c>
      <c r="T207" s="67"/>
      <c r="U207" s="68"/>
      <c r="V207" s="69">
        <f t="shared" si="71"/>
        <v>0</v>
      </c>
      <c r="W207" s="67"/>
      <c r="X207" s="68"/>
      <c r="Y207" s="69">
        <f t="shared" si="72"/>
        <v>0</v>
      </c>
      <c r="Z207" s="67"/>
      <c r="AA207" s="68"/>
      <c r="AB207" s="69">
        <f t="shared" si="73"/>
        <v>0</v>
      </c>
      <c r="AC207" s="67"/>
      <c r="AD207" s="68"/>
      <c r="AE207" s="69">
        <f t="shared" si="74"/>
        <v>0</v>
      </c>
      <c r="AF207" s="67"/>
      <c r="AG207" s="68"/>
      <c r="AH207" s="69">
        <f t="shared" si="75"/>
        <v>0</v>
      </c>
      <c r="AI207" s="67"/>
      <c r="AJ207" s="68"/>
      <c r="AK207" s="69">
        <f t="shared" si="76"/>
        <v>0</v>
      </c>
      <c r="AL207" s="67"/>
      <c r="AM207" s="68"/>
      <c r="AN207" s="69">
        <f t="shared" si="77"/>
        <v>0</v>
      </c>
      <c r="AO207" s="67"/>
      <c r="AP207" s="68"/>
      <c r="AQ207" s="69">
        <f t="shared" si="78"/>
        <v>0</v>
      </c>
      <c r="AR207" s="67"/>
      <c r="AS207" s="68"/>
      <c r="AT207" s="69">
        <f t="shared" si="79"/>
        <v>0</v>
      </c>
      <c r="AY207" s="148">
        <f t="shared" si="81"/>
        <v>0</v>
      </c>
      <c r="BA207" s="148">
        <f t="shared" si="82"/>
        <v>0</v>
      </c>
    </row>
    <row r="208" spans="2:53" ht="13" hidden="1">
      <c r="B208" s="44"/>
      <c r="C208" s="74">
        <f t="shared" si="80"/>
        <v>0</v>
      </c>
      <c r="D208" s="126"/>
      <c r="E208" s="67"/>
      <c r="F208" s="68"/>
      <c r="G208" s="69">
        <f t="shared" si="66"/>
        <v>0</v>
      </c>
      <c r="H208" s="67"/>
      <c r="I208" s="68"/>
      <c r="J208" s="69">
        <f t="shared" si="67"/>
        <v>0</v>
      </c>
      <c r="K208" s="67"/>
      <c r="L208" s="68"/>
      <c r="M208" s="69">
        <f t="shared" si="68"/>
        <v>0</v>
      </c>
      <c r="N208" s="67"/>
      <c r="O208" s="68"/>
      <c r="P208" s="69">
        <f t="shared" si="69"/>
        <v>0</v>
      </c>
      <c r="Q208" s="67"/>
      <c r="R208" s="68"/>
      <c r="S208" s="69">
        <f t="shared" si="70"/>
        <v>0</v>
      </c>
      <c r="T208" s="67"/>
      <c r="U208" s="68"/>
      <c r="V208" s="69">
        <f t="shared" si="71"/>
        <v>0</v>
      </c>
      <c r="W208" s="67"/>
      <c r="X208" s="68"/>
      <c r="Y208" s="69">
        <f t="shared" si="72"/>
        <v>0</v>
      </c>
      <c r="Z208" s="67"/>
      <c r="AA208" s="68"/>
      <c r="AB208" s="69">
        <f t="shared" si="73"/>
        <v>0</v>
      </c>
      <c r="AC208" s="67"/>
      <c r="AD208" s="68"/>
      <c r="AE208" s="69">
        <f t="shared" si="74"/>
        <v>0</v>
      </c>
      <c r="AF208" s="67"/>
      <c r="AG208" s="68"/>
      <c r="AH208" s="69">
        <f t="shared" si="75"/>
        <v>0</v>
      </c>
      <c r="AI208" s="67"/>
      <c r="AJ208" s="68"/>
      <c r="AK208" s="69">
        <f t="shared" si="76"/>
        <v>0</v>
      </c>
      <c r="AL208" s="67"/>
      <c r="AM208" s="68"/>
      <c r="AN208" s="69">
        <f t="shared" si="77"/>
        <v>0</v>
      </c>
      <c r="AO208" s="67"/>
      <c r="AP208" s="68"/>
      <c r="AQ208" s="69">
        <f t="shared" si="78"/>
        <v>0</v>
      </c>
      <c r="AR208" s="67"/>
      <c r="AS208" s="68"/>
      <c r="AT208" s="69">
        <f t="shared" si="79"/>
        <v>0</v>
      </c>
      <c r="AY208" s="148">
        <f t="shared" si="81"/>
        <v>0</v>
      </c>
      <c r="BA208" s="148">
        <f t="shared" si="82"/>
        <v>0</v>
      </c>
    </row>
    <row r="209" spans="2:53" ht="13" hidden="1">
      <c r="B209" s="44"/>
      <c r="C209" s="74">
        <f t="shared" si="80"/>
        <v>0</v>
      </c>
      <c r="D209" s="126"/>
      <c r="E209" s="67"/>
      <c r="F209" s="68"/>
      <c r="G209" s="69">
        <f t="shared" si="66"/>
        <v>0</v>
      </c>
      <c r="H209" s="67"/>
      <c r="I209" s="68"/>
      <c r="J209" s="69">
        <f t="shared" si="67"/>
        <v>0</v>
      </c>
      <c r="K209" s="67"/>
      <c r="L209" s="68"/>
      <c r="M209" s="69">
        <f t="shared" si="68"/>
        <v>0</v>
      </c>
      <c r="N209" s="67"/>
      <c r="O209" s="68"/>
      <c r="P209" s="69">
        <f t="shared" si="69"/>
        <v>0</v>
      </c>
      <c r="Q209" s="67"/>
      <c r="R209" s="68"/>
      <c r="S209" s="69">
        <f t="shared" si="70"/>
        <v>0</v>
      </c>
      <c r="T209" s="67"/>
      <c r="U209" s="68"/>
      <c r="V209" s="69">
        <f t="shared" si="71"/>
        <v>0</v>
      </c>
      <c r="W209" s="67"/>
      <c r="X209" s="68"/>
      <c r="Y209" s="69">
        <f t="shared" si="72"/>
        <v>0</v>
      </c>
      <c r="Z209" s="67"/>
      <c r="AA209" s="68"/>
      <c r="AB209" s="69">
        <f t="shared" si="73"/>
        <v>0</v>
      </c>
      <c r="AC209" s="67"/>
      <c r="AD209" s="68"/>
      <c r="AE209" s="69">
        <f t="shared" si="74"/>
        <v>0</v>
      </c>
      <c r="AF209" s="67"/>
      <c r="AG209" s="68"/>
      <c r="AH209" s="69">
        <f t="shared" si="75"/>
        <v>0</v>
      </c>
      <c r="AI209" s="67"/>
      <c r="AJ209" s="68"/>
      <c r="AK209" s="69">
        <f t="shared" si="76"/>
        <v>0</v>
      </c>
      <c r="AL209" s="67"/>
      <c r="AM209" s="68"/>
      <c r="AN209" s="69">
        <f t="shared" si="77"/>
        <v>0</v>
      </c>
      <c r="AO209" s="67"/>
      <c r="AP209" s="68"/>
      <c r="AQ209" s="69">
        <f t="shared" si="78"/>
        <v>0</v>
      </c>
      <c r="AR209" s="67"/>
      <c r="AS209" s="68"/>
      <c r="AT209" s="69">
        <f t="shared" si="79"/>
        <v>0</v>
      </c>
      <c r="AY209" s="148">
        <f t="shared" si="81"/>
        <v>0</v>
      </c>
      <c r="BA209" s="148">
        <f t="shared" si="82"/>
        <v>0</v>
      </c>
    </row>
    <row r="210" spans="2:53" ht="13" hidden="1">
      <c r="B210" s="44"/>
      <c r="C210" s="74">
        <f t="shared" si="80"/>
        <v>0</v>
      </c>
      <c r="D210" s="126"/>
      <c r="E210" s="67"/>
      <c r="F210" s="68"/>
      <c r="G210" s="69">
        <f t="shared" si="66"/>
        <v>0</v>
      </c>
      <c r="H210" s="67"/>
      <c r="I210" s="68"/>
      <c r="J210" s="69">
        <f t="shared" si="67"/>
        <v>0</v>
      </c>
      <c r="K210" s="67"/>
      <c r="L210" s="68"/>
      <c r="M210" s="69">
        <f t="shared" si="68"/>
        <v>0</v>
      </c>
      <c r="N210" s="67"/>
      <c r="O210" s="68"/>
      <c r="P210" s="69">
        <f t="shared" si="69"/>
        <v>0</v>
      </c>
      <c r="Q210" s="67"/>
      <c r="R210" s="68"/>
      <c r="S210" s="69">
        <f t="shared" si="70"/>
        <v>0</v>
      </c>
      <c r="T210" s="67"/>
      <c r="U210" s="68"/>
      <c r="V210" s="69">
        <f t="shared" si="71"/>
        <v>0</v>
      </c>
      <c r="W210" s="67"/>
      <c r="X210" s="68"/>
      <c r="Y210" s="69">
        <f t="shared" si="72"/>
        <v>0</v>
      </c>
      <c r="Z210" s="67"/>
      <c r="AA210" s="68"/>
      <c r="AB210" s="69">
        <f t="shared" si="73"/>
        <v>0</v>
      </c>
      <c r="AC210" s="67"/>
      <c r="AD210" s="68"/>
      <c r="AE210" s="69">
        <f t="shared" si="74"/>
        <v>0</v>
      </c>
      <c r="AF210" s="67"/>
      <c r="AG210" s="68"/>
      <c r="AH210" s="69">
        <f t="shared" si="75"/>
        <v>0</v>
      </c>
      <c r="AI210" s="67"/>
      <c r="AJ210" s="68"/>
      <c r="AK210" s="69">
        <f t="shared" si="76"/>
        <v>0</v>
      </c>
      <c r="AL210" s="67"/>
      <c r="AM210" s="68"/>
      <c r="AN210" s="69">
        <f t="shared" si="77"/>
        <v>0</v>
      </c>
      <c r="AO210" s="67"/>
      <c r="AP210" s="68"/>
      <c r="AQ210" s="69">
        <f t="shared" si="78"/>
        <v>0</v>
      </c>
      <c r="AR210" s="67"/>
      <c r="AS210" s="68"/>
      <c r="AT210" s="69">
        <f t="shared" si="79"/>
        <v>0</v>
      </c>
      <c r="AY210" s="148">
        <f t="shared" si="81"/>
        <v>0</v>
      </c>
      <c r="BA210" s="148">
        <f t="shared" si="82"/>
        <v>0</v>
      </c>
    </row>
    <row r="211" spans="2:53" ht="13" hidden="1">
      <c r="B211" s="44"/>
      <c r="C211" s="74">
        <f t="shared" si="80"/>
        <v>0</v>
      </c>
      <c r="D211" s="126"/>
      <c r="E211" s="67"/>
      <c r="F211" s="68"/>
      <c r="G211" s="69">
        <f t="shared" si="66"/>
        <v>0</v>
      </c>
      <c r="H211" s="67"/>
      <c r="I211" s="68"/>
      <c r="J211" s="69">
        <f t="shared" si="67"/>
        <v>0</v>
      </c>
      <c r="K211" s="67"/>
      <c r="L211" s="68"/>
      <c r="M211" s="69">
        <f t="shared" si="68"/>
        <v>0</v>
      </c>
      <c r="N211" s="67"/>
      <c r="O211" s="68"/>
      <c r="P211" s="69">
        <f t="shared" si="69"/>
        <v>0</v>
      </c>
      <c r="Q211" s="67"/>
      <c r="R211" s="68"/>
      <c r="S211" s="69">
        <f t="shared" si="70"/>
        <v>0</v>
      </c>
      <c r="T211" s="67"/>
      <c r="U211" s="68"/>
      <c r="V211" s="69">
        <f t="shared" si="71"/>
        <v>0</v>
      </c>
      <c r="W211" s="67"/>
      <c r="X211" s="68"/>
      <c r="Y211" s="69">
        <f t="shared" si="72"/>
        <v>0</v>
      </c>
      <c r="Z211" s="67"/>
      <c r="AA211" s="68"/>
      <c r="AB211" s="69">
        <f t="shared" si="73"/>
        <v>0</v>
      </c>
      <c r="AC211" s="67"/>
      <c r="AD211" s="68"/>
      <c r="AE211" s="69">
        <f t="shared" si="74"/>
        <v>0</v>
      </c>
      <c r="AF211" s="67"/>
      <c r="AG211" s="68"/>
      <c r="AH211" s="69">
        <f t="shared" si="75"/>
        <v>0</v>
      </c>
      <c r="AI211" s="67"/>
      <c r="AJ211" s="68"/>
      <c r="AK211" s="69">
        <f t="shared" si="76"/>
        <v>0</v>
      </c>
      <c r="AL211" s="67"/>
      <c r="AM211" s="68"/>
      <c r="AN211" s="69">
        <f t="shared" si="77"/>
        <v>0</v>
      </c>
      <c r="AO211" s="67"/>
      <c r="AP211" s="68"/>
      <c r="AQ211" s="69">
        <f t="shared" si="78"/>
        <v>0</v>
      </c>
      <c r="AR211" s="67"/>
      <c r="AS211" s="68"/>
      <c r="AT211" s="69">
        <f t="shared" si="79"/>
        <v>0</v>
      </c>
      <c r="AY211" s="148">
        <f t="shared" si="81"/>
        <v>0</v>
      </c>
      <c r="BA211" s="148">
        <f t="shared" si="82"/>
        <v>0</v>
      </c>
    </row>
    <row r="212" spans="2:53" ht="13" hidden="1">
      <c r="B212" s="44"/>
      <c r="C212" s="74">
        <f t="shared" si="80"/>
        <v>0</v>
      </c>
      <c r="D212" s="126"/>
      <c r="E212" s="67"/>
      <c r="F212" s="68"/>
      <c r="G212" s="69">
        <f t="shared" si="66"/>
        <v>0</v>
      </c>
      <c r="H212" s="67"/>
      <c r="I212" s="68"/>
      <c r="J212" s="69">
        <f t="shared" si="67"/>
        <v>0</v>
      </c>
      <c r="K212" s="67"/>
      <c r="L212" s="68"/>
      <c r="M212" s="69">
        <f t="shared" si="68"/>
        <v>0</v>
      </c>
      <c r="N212" s="67"/>
      <c r="O212" s="68"/>
      <c r="P212" s="69">
        <f t="shared" si="69"/>
        <v>0</v>
      </c>
      <c r="Q212" s="67"/>
      <c r="R212" s="68"/>
      <c r="S212" s="69">
        <f t="shared" si="70"/>
        <v>0</v>
      </c>
      <c r="T212" s="67"/>
      <c r="U212" s="68"/>
      <c r="V212" s="69">
        <f t="shared" si="71"/>
        <v>0</v>
      </c>
      <c r="W212" s="67"/>
      <c r="X212" s="68"/>
      <c r="Y212" s="69">
        <f t="shared" si="72"/>
        <v>0</v>
      </c>
      <c r="Z212" s="67"/>
      <c r="AA212" s="68"/>
      <c r="AB212" s="69">
        <f t="shared" si="73"/>
        <v>0</v>
      </c>
      <c r="AC212" s="67"/>
      <c r="AD212" s="68"/>
      <c r="AE212" s="69">
        <f t="shared" si="74"/>
        <v>0</v>
      </c>
      <c r="AF212" s="67"/>
      <c r="AG212" s="68"/>
      <c r="AH212" s="69">
        <f t="shared" si="75"/>
        <v>0</v>
      </c>
      <c r="AI212" s="67"/>
      <c r="AJ212" s="68"/>
      <c r="AK212" s="69">
        <f t="shared" si="76"/>
        <v>0</v>
      </c>
      <c r="AL212" s="67"/>
      <c r="AM212" s="68"/>
      <c r="AN212" s="69">
        <f t="shared" si="77"/>
        <v>0</v>
      </c>
      <c r="AO212" s="67"/>
      <c r="AP212" s="68"/>
      <c r="AQ212" s="69">
        <f t="shared" si="78"/>
        <v>0</v>
      </c>
      <c r="AR212" s="67"/>
      <c r="AS212" s="68"/>
      <c r="AT212" s="69">
        <f t="shared" si="79"/>
        <v>0</v>
      </c>
      <c r="AY212" s="148">
        <f t="shared" si="81"/>
        <v>0</v>
      </c>
      <c r="BA212" s="148">
        <f t="shared" si="82"/>
        <v>0</v>
      </c>
    </row>
    <row r="213" spans="2:53" ht="13" hidden="1">
      <c r="B213" s="44"/>
      <c r="C213" s="74">
        <f t="shared" si="80"/>
        <v>0</v>
      </c>
      <c r="D213" s="126"/>
      <c r="E213" s="67"/>
      <c r="F213" s="68"/>
      <c r="G213" s="69">
        <f t="shared" si="66"/>
        <v>0</v>
      </c>
      <c r="H213" s="67"/>
      <c r="I213" s="68"/>
      <c r="J213" s="69">
        <f t="shared" si="67"/>
        <v>0</v>
      </c>
      <c r="K213" s="67"/>
      <c r="L213" s="68"/>
      <c r="M213" s="69">
        <f t="shared" si="68"/>
        <v>0</v>
      </c>
      <c r="N213" s="67"/>
      <c r="O213" s="68"/>
      <c r="P213" s="69">
        <f t="shared" si="69"/>
        <v>0</v>
      </c>
      <c r="Q213" s="67"/>
      <c r="R213" s="68"/>
      <c r="S213" s="69">
        <f t="shared" si="70"/>
        <v>0</v>
      </c>
      <c r="T213" s="67"/>
      <c r="U213" s="68"/>
      <c r="V213" s="69">
        <f t="shared" si="71"/>
        <v>0</v>
      </c>
      <c r="W213" s="67"/>
      <c r="X213" s="68"/>
      <c r="Y213" s="69">
        <f t="shared" si="72"/>
        <v>0</v>
      </c>
      <c r="Z213" s="67"/>
      <c r="AA213" s="68"/>
      <c r="AB213" s="69">
        <f t="shared" si="73"/>
        <v>0</v>
      </c>
      <c r="AC213" s="67"/>
      <c r="AD213" s="68"/>
      <c r="AE213" s="69">
        <f t="shared" si="74"/>
        <v>0</v>
      </c>
      <c r="AF213" s="67"/>
      <c r="AG213" s="68"/>
      <c r="AH213" s="69">
        <f t="shared" si="75"/>
        <v>0</v>
      </c>
      <c r="AI213" s="67"/>
      <c r="AJ213" s="68"/>
      <c r="AK213" s="69">
        <f t="shared" si="76"/>
        <v>0</v>
      </c>
      <c r="AL213" s="67"/>
      <c r="AM213" s="68"/>
      <c r="AN213" s="69">
        <f t="shared" si="77"/>
        <v>0</v>
      </c>
      <c r="AO213" s="67"/>
      <c r="AP213" s="68"/>
      <c r="AQ213" s="69">
        <f t="shared" si="78"/>
        <v>0</v>
      </c>
      <c r="AR213" s="67"/>
      <c r="AS213" s="68"/>
      <c r="AT213" s="69">
        <f t="shared" si="79"/>
        <v>0</v>
      </c>
      <c r="AY213" s="148">
        <f t="shared" si="81"/>
        <v>0</v>
      </c>
      <c r="BA213" s="148">
        <f t="shared" si="82"/>
        <v>0</v>
      </c>
    </row>
    <row r="214" spans="2:53" ht="13" hidden="1">
      <c r="B214" s="44"/>
      <c r="C214" s="74">
        <f t="shared" si="80"/>
        <v>0</v>
      </c>
      <c r="D214" s="126"/>
      <c r="E214" s="67"/>
      <c r="F214" s="68"/>
      <c r="G214" s="69">
        <f t="shared" si="66"/>
        <v>0</v>
      </c>
      <c r="H214" s="67"/>
      <c r="I214" s="68"/>
      <c r="J214" s="69">
        <f t="shared" si="67"/>
        <v>0</v>
      </c>
      <c r="K214" s="67"/>
      <c r="L214" s="68"/>
      <c r="M214" s="69">
        <f t="shared" si="68"/>
        <v>0</v>
      </c>
      <c r="N214" s="67"/>
      <c r="O214" s="68"/>
      <c r="P214" s="69">
        <f t="shared" si="69"/>
        <v>0</v>
      </c>
      <c r="Q214" s="67"/>
      <c r="R214" s="68"/>
      <c r="S214" s="69">
        <f t="shared" si="70"/>
        <v>0</v>
      </c>
      <c r="T214" s="67"/>
      <c r="U214" s="68"/>
      <c r="V214" s="69">
        <f t="shared" si="71"/>
        <v>0</v>
      </c>
      <c r="W214" s="67"/>
      <c r="X214" s="68"/>
      <c r="Y214" s="69">
        <f t="shared" si="72"/>
        <v>0</v>
      </c>
      <c r="Z214" s="67"/>
      <c r="AA214" s="68"/>
      <c r="AB214" s="69">
        <f t="shared" si="73"/>
        <v>0</v>
      </c>
      <c r="AC214" s="67"/>
      <c r="AD214" s="68"/>
      <c r="AE214" s="69">
        <f t="shared" si="74"/>
        <v>0</v>
      </c>
      <c r="AF214" s="67"/>
      <c r="AG214" s="68"/>
      <c r="AH214" s="69">
        <f t="shared" si="75"/>
        <v>0</v>
      </c>
      <c r="AI214" s="67"/>
      <c r="AJ214" s="68"/>
      <c r="AK214" s="69">
        <f t="shared" si="76"/>
        <v>0</v>
      </c>
      <c r="AL214" s="67"/>
      <c r="AM214" s="68"/>
      <c r="AN214" s="69">
        <f t="shared" si="77"/>
        <v>0</v>
      </c>
      <c r="AO214" s="67"/>
      <c r="AP214" s="68"/>
      <c r="AQ214" s="69">
        <f t="shared" si="78"/>
        <v>0</v>
      </c>
      <c r="AR214" s="67"/>
      <c r="AS214" s="68"/>
      <c r="AT214" s="69">
        <f t="shared" si="79"/>
        <v>0</v>
      </c>
      <c r="AY214" s="148">
        <f t="shared" si="81"/>
        <v>0</v>
      </c>
      <c r="BA214" s="148">
        <f t="shared" si="82"/>
        <v>0</v>
      </c>
    </row>
    <row r="215" spans="2:53" ht="13" hidden="1">
      <c r="B215" s="44"/>
      <c r="C215" s="74">
        <f t="shared" si="80"/>
        <v>0</v>
      </c>
      <c r="D215" s="126"/>
      <c r="E215" s="67"/>
      <c r="F215" s="68"/>
      <c r="G215" s="69">
        <f t="shared" si="66"/>
        <v>0</v>
      </c>
      <c r="H215" s="67"/>
      <c r="I215" s="68"/>
      <c r="J215" s="69">
        <f t="shared" si="67"/>
        <v>0</v>
      </c>
      <c r="K215" s="67"/>
      <c r="L215" s="68"/>
      <c r="M215" s="69">
        <f t="shared" si="68"/>
        <v>0</v>
      </c>
      <c r="N215" s="67"/>
      <c r="O215" s="68"/>
      <c r="P215" s="69">
        <f t="shared" si="69"/>
        <v>0</v>
      </c>
      <c r="Q215" s="67"/>
      <c r="R215" s="68"/>
      <c r="S215" s="69">
        <f t="shared" si="70"/>
        <v>0</v>
      </c>
      <c r="T215" s="67"/>
      <c r="U215" s="68"/>
      <c r="V215" s="69">
        <f t="shared" si="71"/>
        <v>0</v>
      </c>
      <c r="W215" s="67"/>
      <c r="X215" s="68"/>
      <c r="Y215" s="69">
        <f t="shared" si="72"/>
        <v>0</v>
      </c>
      <c r="Z215" s="67"/>
      <c r="AA215" s="68"/>
      <c r="AB215" s="69">
        <f t="shared" si="73"/>
        <v>0</v>
      </c>
      <c r="AC215" s="67"/>
      <c r="AD215" s="68"/>
      <c r="AE215" s="69">
        <f t="shared" si="74"/>
        <v>0</v>
      </c>
      <c r="AF215" s="67"/>
      <c r="AG215" s="68"/>
      <c r="AH215" s="69">
        <f t="shared" si="75"/>
        <v>0</v>
      </c>
      <c r="AI215" s="67"/>
      <c r="AJ215" s="68"/>
      <c r="AK215" s="69">
        <f t="shared" si="76"/>
        <v>0</v>
      </c>
      <c r="AL215" s="67"/>
      <c r="AM215" s="68"/>
      <c r="AN215" s="69">
        <f t="shared" si="77"/>
        <v>0</v>
      </c>
      <c r="AO215" s="67"/>
      <c r="AP215" s="68"/>
      <c r="AQ215" s="69">
        <f t="shared" si="78"/>
        <v>0</v>
      </c>
      <c r="AR215" s="67"/>
      <c r="AS215" s="68"/>
      <c r="AT215" s="69">
        <f t="shared" si="79"/>
        <v>0</v>
      </c>
      <c r="AY215" s="148">
        <f t="shared" si="81"/>
        <v>0</v>
      </c>
      <c r="BA215" s="148">
        <f t="shared" si="82"/>
        <v>0</v>
      </c>
    </row>
    <row r="216" spans="2:53" ht="13" hidden="1">
      <c r="B216" s="44"/>
      <c r="C216" s="74">
        <f t="shared" si="80"/>
        <v>0</v>
      </c>
      <c r="D216" s="126"/>
      <c r="E216" s="67"/>
      <c r="F216" s="68"/>
      <c r="G216" s="69">
        <f t="shared" si="66"/>
        <v>0</v>
      </c>
      <c r="H216" s="67"/>
      <c r="I216" s="68"/>
      <c r="J216" s="69">
        <f t="shared" si="67"/>
        <v>0</v>
      </c>
      <c r="K216" s="67"/>
      <c r="L216" s="68"/>
      <c r="M216" s="69">
        <f t="shared" si="68"/>
        <v>0</v>
      </c>
      <c r="N216" s="67"/>
      <c r="O216" s="68"/>
      <c r="P216" s="69">
        <f t="shared" si="69"/>
        <v>0</v>
      </c>
      <c r="Q216" s="67"/>
      <c r="R216" s="68"/>
      <c r="S216" s="69">
        <f t="shared" si="70"/>
        <v>0</v>
      </c>
      <c r="T216" s="67"/>
      <c r="U216" s="68"/>
      <c r="V216" s="69">
        <f t="shared" si="71"/>
        <v>0</v>
      </c>
      <c r="W216" s="67"/>
      <c r="X216" s="68"/>
      <c r="Y216" s="69">
        <f t="shared" si="72"/>
        <v>0</v>
      </c>
      <c r="Z216" s="67"/>
      <c r="AA216" s="68"/>
      <c r="AB216" s="69">
        <f t="shared" si="73"/>
        <v>0</v>
      </c>
      <c r="AC216" s="67"/>
      <c r="AD216" s="68"/>
      <c r="AE216" s="69">
        <f t="shared" si="74"/>
        <v>0</v>
      </c>
      <c r="AF216" s="67"/>
      <c r="AG216" s="68"/>
      <c r="AH216" s="69">
        <f t="shared" si="75"/>
        <v>0</v>
      </c>
      <c r="AI216" s="67"/>
      <c r="AJ216" s="68"/>
      <c r="AK216" s="69">
        <f t="shared" si="76"/>
        <v>0</v>
      </c>
      <c r="AL216" s="67"/>
      <c r="AM216" s="68"/>
      <c r="AN216" s="69">
        <f t="shared" si="77"/>
        <v>0</v>
      </c>
      <c r="AO216" s="67"/>
      <c r="AP216" s="68"/>
      <c r="AQ216" s="69">
        <f t="shared" si="78"/>
        <v>0</v>
      </c>
      <c r="AR216" s="67"/>
      <c r="AS216" s="68"/>
      <c r="AT216" s="69">
        <f t="shared" si="79"/>
        <v>0</v>
      </c>
      <c r="AY216" s="148">
        <f t="shared" si="81"/>
        <v>0</v>
      </c>
      <c r="BA216" s="148">
        <f t="shared" si="82"/>
        <v>0</v>
      </c>
    </row>
    <row r="217" spans="2:53" ht="13" hidden="1">
      <c r="B217" s="44"/>
      <c r="C217" s="74">
        <f t="shared" si="80"/>
        <v>0</v>
      </c>
      <c r="D217" s="126"/>
      <c r="E217" s="67"/>
      <c r="F217" s="68"/>
      <c r="G217" s="69">
        <f t="shared" si="66"/>
        <v>0</v>
      </c>
      <c r="H217" s="67"/>
      <c r="I217" s="68"/>
      <c r="J217" s="69">
        <f t="shared" si="67"/>
        <v>0</v>
      </c>
      <c r="K217" s="67"/>
      <c r="L217" s="68"/>
      <c r="M217" s="69">
        <f t="shared" si="68"/>
        <v>0</v>
      </c>
      <c r="N217" s="67"/>
      <c r="O217" s="68"/>
      <c r="P217" s="69">
        <f t="shared" si="69"/>
        <v>0</v>
      </c>
      <c r="Q217" s="67"/>
      <c r="R217" s="68"/>
      <c r="S217" s="69">
        <f t="shared" si="70"/>
        <v>0</v>
      </c>
      <c r="T217" s="67"/>
      <c r="U217" s="68"/>
      <c r="V217" s="69">
        <f t="shared" si="71"/>
        <v>0</v>
      </c>
      <c r="W217" s="67"/>
      <c r="X217" s="68"/>
      <c r="Y217" s="69">
        <f t="shared" si="72"/>
        <v>0</v>
      </c>
      <c r="Z217" s="67"/>
      <c r="AA217" s="68"/>
      <c r="AB217" s="69">
        <f t="shared" si="73"/>
        <v>0</v>
      </c>
      <c r="AC217" s="67"/>
      <c r="AD217" s="68"/>
      <c r="AE217" s="69">
        <f t="shared" si="74"/>
        <v>0</v>
      </c>
      <c r="AF217" s="67"/>
      <c r="AG217" s="68"/>
      <c r="AH217" s="69">
        <f t="shared" si="75"/>
        <v>0</v>
      </c>
      <c r="AI217" s="67"/>
      <c r="AJ217" s="68"/>
      <c r="AK217" s="69">
        <f t="shared" si="76"/>
        <v>0</v>
      </c>
      <c r="AL217" s="67"/>
      <c r="AM217" s="68"/>
      <c r="AN217" s="69">
        <f t="shared" si="77"/>
        <v>0</v>
      </c>
      <c r="AO217" s="67"/>
      <c r="AP217" s="68"/>
      <c r="AQ217" s="69">
        <f t="shared" si="78"/>
        <v>0</v>
      </c>
      <c r="AR217" s="67"/>
      <c r="AS217" s="68"/>
      <c r="AT217" s="69">
        <f t="shared" si="79"/>
        <v>0</v>
      </c>
      <c r="AY217" s="148">
        <f t="shared" si="81"/>
        <v>0</v>
      </c>
      <c r="BA217" s="148">
        <f t="shared" si="82"/>
        <v>0</v>
      </c>
    </row>
    <row r="218" spans="2:53" ht="13" hidden="1">
      <c r="B218" s="44"/>
      <c r="C218" s="74">
        <f t="shared" si="80"/>
        <v>0</v>
      </c>
      <c r="D218" s="126"/>
      <c r="E218" s="67"/>
      <c r="F218" s="68"/>
      <c r="G218" s="69">
        <f t="shared" si="66"/>
        <v>0</v>
      </c>
      <c r="H218" s="67"/>
      <c r="I218" s="68"/>
      <c r="J218" s="69">
        <f t="shared" si="67"/>
        <v>0</v>
      </c>
      <c r="K218" s="67"/>
      <c r="L218" s="68"/>
      <c r="M218" s="69">
        <f t="shared" si="68"/>
        <v>0</v>
      </c>
      <c r="N218" s="67"/>
      <c r="O218" s="68"/>
      <c r="P218" s="69">
        <f t="shared" si="69"/>
        <v>0</v>
      </c>
      <c r="Q218" s="67"/>
      <c r="R218" s="68"/>
      <c r="S218" s="69">
        <f t="shared" si="70"/>
        <v>0</v>
      </c>
      <c r="T218" s="67"/>
      <c r="U218" s="68"/>
      <c r="V218" s="69">
        <f t="shared" si="71"/>
        <v>0</v>
      </c>
      <c r="W218" s="67"/>
      <c r="X218" s="68"/>
      <c r="Y218" s="69">
        <f t="shared" si="72"/>
        <v>0</v>
      </c>
      <c r="Z218" s="67"/>
      <c r="AA218" s="68"/>
      <c r="AB218" s="69">
        <f t="shared" si="73"/>
        <v>0</v>
      </c>
      <c r="AC218" s="67"/>
      <c r="AD218" s="68"/>
      <c r="AE218" s="69">
        <f t="shared" si="74"/>
        <v>0</v>
      </c>
      <c r="AF218" s="67"/>
      <c r="AG218" s="68"/>
      <c r="AH218" s="69">
        <f t="shared" si="75"/>
        <v>0</v>
      </c>
      <c r="AI218" s="67"/>
      <c r="AJ218" s="68"/>
      <c r="AK218" s="69">
        <f t="shared" si="76"/>
        <v>0</v>
      </c>
      <c r="AL218" s="67"/>
      <c r="AM218" s="68"/>
      <c r="AN218" s="69">
        <f t="shared" si="77"/>
        <v>0</v>
      </c>
      <c r="AO218" s="67"/>
      <c r="AP218" s="68"/>
      <c r="AQ218" s="69">
        <f t="shared" si="78"/>
        <v>0</v>
      </c>
      <c r="AR218" s="67"/>
      <c r="AS218" s="68"/>
      <c r="AT218" s="69">
        <f t="shared" si="79"/>
        <v>0</v>
      </c>
      <c r="AY218" s="148">
        <f t="shared" si="81"/>
        <v>0</v>
      </c>
      <c r="BA218" s="148">
        <f t="shared" si="82"/>
        <v>0</v>
      </c>
    </row>
    <row r="219" spans="2:53" ht="13" hidden="1">
      <c r="B219" s="44"/>
      <c r="C219" s="74">
        <f t="shared" si="80"/>
        <v>0</v>
      </c>
      <c r="D219" s="126"/>
      <c r="E219" s="67"/>
      <c r="F219" s="68"/>
      <c r="G219" s="69">
        <f t="shared" si="66"/>
        <v>0</v>
      </c>
      <c r="H219" s="67"/>
      <c r="I219" s="68"/>
      <c r="J219" s="69">
        <f t="shared" si="67"/>
        <v>0</v>
      </c>
      <c r="K219" s="67"/>
      <c r="L219" s="68"/>
      <c r="M219" s="69">
        <f t="shared" si="68"/>
        <v>0</v>
      </c>
      <c r="N219" s="67"/>
      <c r="O219" s="68"/>
      <c r="P219" s="69">
        <f t="shared" si="69"/>
        <v>0</v>
      </c>
      <c r="Q219" s="67"/>
      <c r="R219" s="68"/>
      <c r="S219" s="69">
        <f t="shared" si="70"/>
        <v>0</v>
      </c>
      <c r="T219" s="67"/>
      <c r="U219" s="68"/>
      <c r="V219" s="69">
        <f t="shared" si="71"/>
        <v>0</v>
      </c>
      <c r="W219" s="67"/>
      <c r="X219" s="68"/>
      <c r="Y219" s="69">
        <f t="shared" si="72"/>
        <v>0</v>
      </c>
      <c r="Z219" s="67"/>
      <c r="AA219" s="68"/>
      <c r="AB219" s="69">
        <f t="shared" si="73"/>
        <v>0</v>
      </c>
      <c r="AC219" s="67"/>
      <c r="AD219" s="68"/>
      <c r="AE219" s="69">
        <f t="shared" si="74"/>
        <v>0</v>
      </c>
      <c r="AF219" s="67"/>
      <c r="AG219" s="68"/>
      <c r="AH219" s="69">
        <f t="shared" si="75"/>
        <v>0</v>
      </c>
      <c r="AI219" s="67"/>
      <c r="AJ219" s="68"/>
      <c r="AK219" s="69">
        <f t="shared" si="76"/>
        <v>0</v>
      </c>
      <c r="AL219" s="67"/>
      <c r="AM219" s="68"/>
      <c r="AN219" s="69">
        <f t="shared" si="77"/>
        <v>0</v>
      </c>
      <c r="AO219" s="67"/>
      <c r="AP219" s="68"/>
      <c r="AQ219" s="69">
        <f t="shared" si="78"/>
        <v>0</v>
      </c>
      <c r="AR219" s="67"/>
      <c r="AS219" s="68"/>
      <c r="AT219" s="69">
        <f t="shared" si="79"/>
        <v>0</v>
      </c>
      <c r="AY219" s="148">
        <f t="shared" si="81"/>
        <v>0</v>
      </c>
      <c r="BA219" s="148">
        <f t="shared" si="82"/>
        <v>0</v>
      </c>
    </row>
    <row r="220" spans="2:53" ht="13" hidden="1">
      <c r="B220" s="44"/>
      <c r="C220" s="74">
        <f t="shared" si="80"/>
        <v>0</v>
      </c>
      <c r="D220" s="126"/>
      <c r="E220" s="67"/>
      <c r="F220" s="68"/>
      <c r="G220" s="69">
        <f t="shared" si="66"/>
        <v>0</v>
      </c>
      <c r="H220" s="67"/>
      <c r="I220" s="68"/>
      <c r="J220" s="69">
        <f t="shared" si="67"/>
        <v>0</v>
      </c>
      <c r="K220" s="67"/>
      <c r="L220" s="68"/>
      <c r="M220" s="69">
        <f t="shared" si="68"/>
        <v>0</v>
      </c>
      <c r="N220" s="67"/>
      <c r="O220" s="68"/>
      <c r="P220" s="69">
        <f t="shared" si="69"/>
        <v>0</v>
      </c>
      <c r="Q220" s="67"/>
      <c r="R220" s="68"/>
      <c r="S220" s="69">
        <f t="shared" si="70"/>
        <v>0</v>
      </c>
      <c r="T220" s="67"/>
      <c r="U220" s="68"/>
      <c r="V220" s="69">
        <f t="shared" si="71"/>
        <v>0</v>
      </c>
      <c r="W220" s="67"/>
      <c r="X220" s="68"/>
      <c r="Y220" s="69">
        <f t="shared" si="72"/>
        <v>0</v>
      </c>
      <c r="Z220" s="67"/>
      <c r="AA220" s="68"/>
      <c r="AB220" s="69">
        <f t="shared" si="73"/>
        <v>0</v>
      </c>
      <c r="AC220" s="67"/>
      <c r="AD220" s="68"/>
      <c r="AE220" s="69">
        <f t="shared" si="74"/>
        <v>0</v>
      </c>
      <c r="AF220" s="67"/>
      <c r="AG220" s="68"/>
      <c r="AH220" s="69">
        <f t="shared" si="75"/>
        <v>0</v>
      </c>
      <c r="AI220" s="67"/>
      <c r="AJ220" s="68"/>
      <c r="AK220" s="69">
        <f t="shared" si="76"/>
        <v>0</v>
      </c>
      <c r="AL220" s="67"/>
      <c r="AM220" s="68"/>
      <c r="AN220" s="69">
        <f t="shared" si="77"/>
        <v>0</v>
      </c>
      <c r="AO220" s="67"/>
      <c r="AP220" s="68"/>
      <c r="AQ220" s="69">
        <f t="shared" si="78"/>
        <v>0</v>
      </c>
      <c r="AR220" s="67"/>
      <c r="AS220" s="68"/>
      <c r="AT220" s="69">
        <f t="shared" si="79"/>
        <v>0</v>
      </c>
      <c r="AY220" s="148">
        <f t="shared" si="81"/>
        <v>0</v>
      </c>
      <c r="BA220" s="148">
        <f t="shared" si="82"/>
        <v>0</v>
      </c>
    </row>
    <row r="221" spans="2:53" ht="13" hidden="1">
      <c r="B221" s="44"/>
      <c r="C221" s="74">
        <f t="shared" si="80"/>
        <v>0</v>
      </c>
      <c r="D221" s="126"/>
      <c r="E221" s="67"/>
      <c r="F221" s="68"/>
      <c r="G221" s="69">
        <f t="shared" si="66"/>
        <v>0</v>
      </c>
      <c r="H221" s="67"/>
      <c r="I221" s="68"/>
      <c r="J221" s="69">
        <f t="shared" si="67"/>
        <v>0</v>
      </c>
      <c r="K221" s="67"/>
      <c r="L221" s="68"/>
      <c r="M221" s="69">
        <f t="shared" si="68"/>
        <v>0</v>
      </c>
      <c r="N221" s="67"/>
      <c r="O221" s="68"/>
      <c r="P221" s="69">
        <f t="shared" si="69"/>
        <v>0</v>
      </c>
      <c r="Q221" s="67"/>
      <c r="R221" s="68"/>
      <c r="S221" s="69">
        <f t="shared" si="70"/>
        <v>0</v>
      </c>
      <c r="T221" s="67"/>
      <c r="U221" s="68"/>
      <c r="V221" s="69">
        <f t="shared" si="71"/>
        <v>0</v>
      </c>
      <c r="W221" s="67"/>
      <c r="X221" s="68"/>
      <c r="Y221" s="69">
        <f t="shared" si="72"/>
        <v>0</v>
      </c>
      <c r="Z221" s="67"/>
      <c r="AA221" s="68"/>
      <c r="AB221" s="69">
        <f t="shared" si="73"/>
        <v>0</v>
      </c>
      <c r="AC221" s="67"/>
      <c r="AD221" s="68"/>
      <c r="AE221" s="69">
        <f t="shared" si="74"/>
        <v>0</v>
      </c>
      <c r="AF221" s="67"/>
      <c r="AG221" s="68"/>
      <c r="AH221" s="69">
        <f t="shared" si="75"/>
        <v>0</v>
      </c>
      <c r="AI221" s="67"/>
      <c r="AJ221" s="68"/>
      <c r="AK221" s="69">
        <f t="shared" si="76"/>
        <v>0</v>
      </c>
      <c r="AL221" s="67"/>
      <c r="AM221" s="68"/>
      <c r="AN221" s="69">
        <f t="shared" si="77"/>
        <v>0</v>
      </c>
      <c r="AO221" s="67"/>
      <c r="AP221" s="68"/>
      <c r="AQ221" s="69">
        <f t="shared" si="78"/>
        <v>0</v>
      </c>
      <c r="AR221" s="67"/>
      <c r="AS221" s="68"/>
      <c r="AT221" s="69">
        <f t="shared" si="79"/>
        <v>0</v>
      </c>
      <c r="AY221" s="148">
        <f t="shared" si="81"/>
        <v>0</v>
      </c>
      <c r="BA221" s="148">
        <f t="shared" si="82"/>
        <v>0</v>
      </c>
    </row>
    <row r="222" spans="2:53" ht="13" hidden="1">
      <c r="B222" s="44"/>
      <c r="C222" s="74">
        <f t="shared" si="80"/>
        <v>0</v>
      </c>
      <c r="D222" s="126"/>
      <c r="E222" s="67"/>
      <c r="F222" s="68"/>
      <c r="G222" s="69">
        <f t="shared" si="66"/>
        <v>0</v>
      </c>
      <c r="H222" s="67"/>
      <c r="I222" s="68"/>
      <c r="J222" s="69">
        <f t="shared" si="67"/>
        <v>0</v>
      </c>
      <c r="K222" s="67"/>
      <c r="L222" s="68"/>
      <c r="M222" s="69">
        <f t="shared" si="68"/>
        <v>0</v>
      </c>
      <c r="N222" s="67"/>
      <c r="O222" s="68"/>
      <c r="P222" s="69">
        <f t="shared" si="69"/>
        <v>0</v>
      </c>
      <c r="Q222" s="67"/>
      <c r="R222" s="68"/>
      <c r="S222" s="69">
        <f t="shared" si="70"/>
        <v>0</v>
      </c>
      <c r="T222" s="67"/>
      <c r="U222" s="68"/>
      <c r="V222" s="69">
        <f t="shared" si="71"/>
        <v>0</v>
      </c>
      <c r="W222" s="67"/>
      <c r="X222" s="68"/>
      <c r="Y222" s="69">
        <f t="shared" si="72"/>
        <v>0</v>
      </c>
      <c r="Z222" s="67"/>
      <c r="AA222" s="68"/>
      <c r="AB222" s="69">
        <f t="shared" si="73"/>
        <v>0</v>
      </c>
      <c r="AC222" s="67"/>
      <c r="AD222" s="68"/>
      <c r="AE222" s="69">
        <f t="shared" si="74"/>
        <v>0</v>
      </c>
      <c r="AF222" s="67"/>
      <c r="AG222" s="68"/>
      <c r="AH222" s="69">
        <f t="shared" si="75"/>
        <v>0</v>
      </c>
      <c r="AI222" s="67"/>
      <c r="AJ222" s="68"/>
      <c r="AK222" s="69">
        <f t="shared" si="76"/>
        <v>0</v>
      </c>
      <c r="AL222" s="67"/>
      <c r="AM222" s="68"/>
      <c r="AN222" s="69">
        <f t="shared" si="77"/>
        <v>0</v>
      </c>
      <c r="AO222" s="67"/>
      <c r="AP222" s="68"/>
      <c r="AQ222" s="69">
        <f t="shared" si="78"/>
        <v>0</v>
      </c>
      <c r="AR222" s="67"/>
      <c r="AS222" s="68"/>
      <c r="AT222" s="69">
        <f t="shared" si="79"/>
        <v>0</v>
      </c>
      <c r="AY222" s="148">
        <f t="shared" si="81"/>
        <v>0</v>
      </c>
      <c r="BA222" s="148">
        <f t="shared" si="82"/>
        <v>0</v>
      </c>
    </row>
    <row r="223" spans="2:53" ht="13" hidden="1">
      <c r="B223" s="44"/>
      <c r="C223" s="74">
        <f t="shared" si="80"/>
        <v>0</v>
      </c>
      <c r="D223" s="126"/>
      <c r="E223" s="67"/>
      <c r="F223" s="68"/>
      <c r="G223" s="69">
        <f t="shared" si="66"/>
        <v>0</v>
      </c>
      <c r="H223" s="67"/>
      <c r="I223" s="68"/>
      <c r="J223" s="69">
        <f t="shared" si="67"/>
        <v>0</v>
      </c>
      <c r="K223" s="67"/>
      <c r="L223" s="68"/>
      <c r="M223" s="69">
        <f t="shared" si="68"/>
        <v>0</v>
      </c>
      <c r="N223" s="67"/>
      <c r="O223" s="68"/>
      <c r="P223" s="69">
        <f t="shared" si="69"/>
        <v>0</v>
      </c>
      <c r="Q223" s="67"/>
      <c r="R223" s="68"/>
      <c r="S223" s="69">
        <f t="shared" si="70"/>
        <v>0</v>
      </c>
      <c r="T223" s="67"/>
      <c r="U223" s="68"/>
      <c r="V223" s="69">
        <f t="shared" si="71"/>
        <v>0</v>
      </c>
      <c r="W223" s="67"/>
      <c r="X223" s="68"/>
      <c r="Y223" s="69">
        <f t="shared" si="72"/>
        <v>0</v>
      </c>
      <c r="Z223" s="67"/>
      <c r="AA223" s="68"/>
      <c r="AB223" s="69">
        <f t="shared" si="73"/>
        <v>0</v>
      </c>
      <c r="AC223" s="67"/>
      <c r="AD223" s="68"/>
      <c r="AE223" s="69">
        <f t="shared" si="74"/>
        <v>0</v>
      </c>
      <c r="AF223" s="67"/>
      <c r="AG223" s="68"/>
      <c r="AH223" s="69">
        <f t="shared" si="75"/>
        <v>0</v>
      </c>
      <c r="AI223" s="67"/>
      <c r="AJ223" s="68"/>
      <c r="AK223" s="69">
        <f t="shared" si="76"/>
        <v>0</v>
      </c>
      <c r="AL223" s="67"/>
      <c r="AM223" s="68"/>
      <c r="AN223" s="69">
        <f t="shared" si="77"/>
        <v>0</v>
      </c>
      <c r="AO223" s="67"/>
      <c r="AP223" s="68"/>
      <c r="AQ223" s="69">
        <f t="shared" si="78"/>
        <v>0</v>
      </c>
      <c r="AR223" s="67"/>
      <c r="AS223" s="68"/>
      <c r="AT223" s="69">
        <f t="shared" si="79"/>
        <v>0</v>
      </c>
      <c r="AY223" s="148">
        <f t="shared" si="81"/>
        <v>0</v>
      </c>
      <c r="BA223" s="148">
        <f t="shared" si="82"/>
        <v>0</v>
      </c>
    </row>
    <row r="224" spans="2:53" ht="13" hidden="1">
      <c r="B224" s="44"/>
      <c r="C224" s="74">
        <f t="shared" si="80"/>
        <v>0</v>
      </c>
      <c r="D224" s="126"/>
      <c r="E224" s="67"/>
      <c r="F224" s="68"/>
      <c r="G224" s="69">
        <f t="shared" si="66"/>
        <v>0</v>
      </c>
      <c r="H224" s="67"/>
      <c r="I224" s="68"/>
      <c r="J224" s="69">
        <f t="shared" si="67"/>
        <v>0</v>
      </c>
      <c r="K224" s="67"/>
      <c r="L224" s="68"/>
      <c r="M224" s="69">
        <f t="shared" si="68"/>
        <v>0</v>
      </c>
      <c r="N224" s="67"/>
      <c r="O224" s="68"/>
      <c r="P224" s="69">
        <f t="shared" si="69"/>
        <v>0</v>
      </c>
      <c r="Q224" s="67"/>
      <c r="R224" s="68"/>
      <c r="S224" s="69">
        <f t="shared" si="70"/>
        <v>0</v>
      </c>
      <c r="T224" s="67"/>
      <c r="U224" s="68"/>
      <c r="V224" s="69">
        <f t="shared" si="71"/>
        <v>0</v>
      </c>
      <c r="W224" s="67"/>
      <c r="X224" s="68"/>
      <c r="Y224" s="69">
        <f t="shared" si="72"/>
        <v>0</v>
      </c>
      <c r="Z224" s="67"/>
      <c r="AA224" s="68"/>
      <c r="AB224" s="69">
        <f t="shared" si="73"/>
        <v>0</v>
      </c>
      <c r="AC224" s="67"/>
      <c r="AD224" s="68"/>
      <c r="AE224" s="69">
        <f t="shared" si="74"/>
        <v>0</v>
      </c>
      <c r="AF224" s="67"/>
      <c r="AG224" s="68"/>
      <c r="AH224" s="69">
        <f t="shared" si="75"/>
        <v>0</v>
      </c>
      <c r="AI224" s="67"/>
      <c r="AJ224" s="68"/>
      <c r="AK224" s="69">
        <f t="shared" si="76"/>
        <v>0</v>
      </c>
      <c r="AL224" s="67"/>
      <c r="AM224" s="68"/>
      <c r="AN224" s="69">
        <f t="shared" si="77"/>
        <v>0</v>
      </c>
      <c r="AO224" s="67"/>
      <c r="AP224" s="68"/>
      <c r="AQ224" s="69">
        <f t="shared" si="78"/>
        <v>0</v>
      </c>
      <c r="AR224" s="67"/>
      <c r="AS224" s="68"/>
      <c r="AT224" s="69">
        <f t="shared" si="79"/>
        <v>0</v>
      </c>
      <c r="AY224" s="148">
        <f t="shared" si="81"/>
        <v>0</v>
      </c>
      <c r="BA224" s="148">
        <f t="shared" si="82"/>
        <v>0</v>
      </c>
    </row>
    <row r="225" spans="2:53" ht="13" hidden="1">
      <c r="B225" s="44"/>
      <c r="C225" s="74">
        <f t="shared" si="80"/>
        <v>0</v>
      </c>
      <c r="D225" s="126"/>
      <c r="E225" s="67"/>
      <c r="F225" s="68"/>
      <c r="G225" s="69">
        <f t="shared" si="66"/>
        <v>0</v>
      </c>
      <c r="H225" s="67"/>
      <c r="I225" s="68"/>
      <c r="J225" s="69">
        <f t="shared" si="67"/>
        <v>0</v>
      </c>
      <c r="K225" s="67"/>
      <c r="L225" s="68"/>
      <c r="M225" s="69">
        <f t="shared" si="68"/>
        <v>0</v>
      </c>
      <c r="N225" s="67"/>
      <c r="O225" s="68"/>
      <c r="P225" s="69">
        <f t="shared" si="69"/>
        <v>0</v>
      </c>
      <c r="Q225" s="67"/>
      <c r="R225" s="68"/>
      <c r="S225" s="69">
        <f t="shared" si="70"/>
        <v>0</v>
      </c>
      <c r="T225" s="67"/>
      <c r="U225" s="68"/>
      <c r="V225" s="69">
        <f t="shared" si="71"/>
        <v>0</v>
      </c>
      <c r="W225" s="67"/>
      <c r="X225" s="68"/>
      <c r="Y225" s="69">
        <f t="shared" si="72"/>
        <v>0</v>
      </c>
      <c r="Z225" s="67"/>
      <c r="AA225" s="68"/>
      <c r="AB225" s="69">
        <f t="shared" si="73"/>
        <v>0</v>
      </c>
      <c r="AC225" s="67"/>
      <c r="AD225" s="68"/>
      <c r="AE225" s="69">
        <f t="shared" si="74"/>
        <v>0</v>
      </c>
      <c r="AF225" s="67"/>
      <c r="AG225" s="68"/>
      <c r="AH225" s="69">
        <f t="shared" si="75"/>
        <v>0</v>
      </c>
      <c r="AI225" s="67"/>
      <c r="AJ225" s="68"/>
      <c r="AK225" s="69">
        <f t="shared" si="76"/>
        <v>0</v>
      </c>
      <c r="AL225" s="67"/>
      <c r="AM225" s="68"/>
      <c r="AN225" s="69">
        <f t="shared" si="77"/>
        <v>0</v>
      </c>
      <c r="AO225" s="67"/>
      <c r="AP225" s="68"/>
      <c r="AQ225" s="69">
        <f t="shared" si="78"/>
        <v>0</v>
      </c>
      <c r="AR225" s="67"/>
      <c r="AS225" s="68"/>
      <c r="AT225" s="69">
        <f t="shared" si="79"/>
        <v>0</v>
      </c>
      <c r="AY225" s="148">
        <f t="shared" si="81"/>
        <v>0</v>
      </c>
      <c r="BA225" s="148">
        <f t="shared" si="82"/>
        <v>0</v>
      </c>
    </row>
    <row r="226" spans="2:53" ht="13" hidden="1">
      <c r="B226" s="44"/>
      <c r="C226" s="74">
        <f t="shared" si="80"/>
        <v>0</v>
      </c>
      <c r="D226" s="126"/>
      <c r="E226" s="67"/>
      <c r="F226" s="68"/>
      <c r="G226" s="69">
        <f t="shared" si="66"/>
        <v>0</v>
      </c>
      <c r="H226" s="67"/>
      <c r="I226" s="68"/>
      <c r="J226" s="69">
        <f t="shared" si="67"/>
        <v>0</v>
      </c>
      <c r="K226" s="67"/>
      <c r="L226" s="68"/>
      <c r="M226" s="69">
        <f t="shared" si="68"/>
        <v>0</v>
      </c>
      <c r="N226" s="67"/>
      <c r="O226" s="68"/>
      <c r="P226" s="69">
        <f t="shared" si="69"/>
        <v>0</v>
      </c>
      <c r="Q226" s="67"/>
      <c r="R226" s="68"/>
      <c r="S226" s="69">
        <f t="shared" si="70"/>
        <v>0</v>
      </c>
      <c r="T226" s="67"/>
      <c r="U226" s="68"/>
      <c r="V226" s="69">
        <f t="shared" si="71"/>
        <v>0</v>
      </c>
      <c r="W226" s="67"/>
      <c r="X226" s="68"/>
      <c r="Y226" s="69">
        <f t="shared" si="72"/>
        <v>0</v>
      </c>
      <c r="Z226" s="67"/>
      <c r="AA226" s="68"/>
      <c r="AB226" s="69">
        <f t="shared" si="73"/>
        <v>0</v>
      </c>
      <c r="AC226" s="67"/>
      <c r="AD226" s="68"/>
      <c r="AE226" s="69">
        <f t="shared" si="74"/>
        <v>0</v>
      </c>
      <c r="AF226" s="67"/>
      <c r="AG226" s="68"/>
      <c r="AH226" s="69">
        <f t="shared" si="75"/>
        <v>0</v>
      </c>
      <c r="AI226" s="67"/>
      <c r="AJ226" s="68"/>
      <c r="AK226" s="69">
        <f t="shared" si="76"/>
        <v>0</v>
      </c>
      <c r="AL226" s="67"/>
      <c r="AM226" s="68"/>
      <c r="AN226" s="69">
        <f t="shared" si="77"/>
        <v>0</v>
      </c>
      <c r="AO226" s="67"/>
      <c r="AP226" s="68"/>
      <c r="AQ226" s="69">
        <f t="shared" si="78"/>
        <v>0</v>
      </c>
      <c r="AR226" s="67"/>
      <c r="AS226" s="68"/>
      <c r="AT226" s="69">
        <f t="shared" si="79"/>
        <v>0</v>
      </c>
      <c r="AY226" s="148">
        <f t="shared" si="81"/>
        <v>0</v>
      </c>
      <c r="BA226" s="148">
        <f t="shared" si="82"/>
        <v>0</v>
      </c>
    </row>
    <row r="227" spans="2:53" ht="13" hidden="1">
      <c r="B227" s="44"/>
      <c r="C227" s="74">
        <f t="shared" si="80"/>
        <v>0</v>
      </c>
      <c r="D227" s="126"/>
      <c r="E227" s="67"/>
      <c r="F227" s="68"/>
      <c r="G227" s="69">
        <f t="shared" si="66"/>
        <v>0</v>
      </c>
      <c r="H227" s="67"/>
      <c r="I227" s="68"/>
      <c r="J227" s="69">
        <f t="shared" si="67"/>
        <v>0</v>
      </c>
      <c r="K227" s="67"/>
      <c r="L227" s="68"/>
      <c r="M227" s="69">
        <f t="shared" si="68"/>
        <v>0</v>
      </c>
      <c r="N227" s="67"/>
      <c r="O227" s="68"/>
      <c r="P227" s="69">
        <f t="shared" si="69"/>
        <v>0</v>
      </c>
      <c r="Q227" s="67"/>
      <c r="R227" s="68"/>
      <c r="S227" s="69">
        <f t="shared" si="70"/>
        <v>0</v>
      </c>
      <c r="T227" s="67"/>
      <c r="U227" s="68"/>
      <c r="V227" s="69">
        <f t="shared" si="71"/>
        <v>0</v>
      </c>
      <c r="W227" s="67"/>
      <c r="X227" s="68"/>
      <c r="Y227" s="69">
        <f t="shared" si="72"/>
        <v>0</v>
      </c>
      <c r="Z227" s="67"/>
      <c r="AA227" s="68"/>
      <c r="AB227" s="69">
        <f t="shared" si="73"/>
        <v>0</v>
      </c>
      <c r="AC227" s="67"/>
      <c r="AD227" s="68"/>
      <c r="AE227" s="69">
        <f t="shared" si="74"/>
        <v>0</v>
      </c>
      <c r="AF227" s="67"/>
      <c r="AG227" s="68"/>
      <c r="AH227" s="69">
        <f t="shared" si="75"/>
        <v>0</v>
      </c>
      <c r="AI227" s="67"/>
      <c r="AJ227" s="68"/>
      <c r="AK227" s="69">
        <f t="shared" si="76"/>
        <v>0</v>
      </c>
      <c r="AL227" s="67"/>
      <c r="AM227" s="68"/>
      <c r="AN227" s="69">
        <f t="shared" si="77"/>
        <v>0</v>
      </c>
      <c r="AO227" s="67"/>
      <c r="AP227" s="68"/>
      <c r="AQ227" s="69">
        <f t="shared" si="78"/>
        <v>0</v>
      </c>
      <c r="AR227" s="67"/>
      <c r="AS227" s="68"/>
      <c r="AT227" s="69">
        <f t="shared" si="79"/>
        <v>0</v>
      </c>
      <c r="AY227" s="148">
        <f t="shared" si="81"/>
        <v>0</v>
      </c>
      <c r="BA227" s="148">
        <f t="shared" si="82"/>
        <v>0</v>
      </c>
    </row>
    <row r="228" spans="2:53" ht="13" hidden="1">
      <c r="B228" s="44"/>
      <c r="C228" s="74">
        <f t="shared" si="80"/>
        <v>0</v>
      </c>
      <c r="D228" s="126"/>
      <c r="E228" s="67"/>
      <c r="F228" s="68"/>
      <c r="G228" s="69">
        <f t="shared" si="66"/>
        <v>0</v>
      </c>
      <c r="H228" s="67"/>
      <c r="I228" s="68"/>
      <c r="J228" s="69">
        <f t="shared" si="67"/>
        <v>0</v>
      </c>
      <c r="K228" s="67"/>
      <c r="L228" s="68"/>
      <c r="M228" s="69">
        <f t="shared" si="68"/>
        <v>0</v>
      </c>
      <c r="N228" s="67"/>
      <c r="O228" s="68"/>
      <c r="P228" s="69">
        <f t="shared" si="69"/>
        <v>0</v>
      </c>
      <c r="Q228" s="67"/>
      <c r="R228" s="68"/>
      <c r="S228" s="69">
        <f t="shared" si="70"/>
        <v>0</v>
      </c>
      <c r="T228" s="67"/>
      <c r="U228" s="68"/>
      <c r="V228" s="69">
        <f t="shared" si="71"/>
        <v>0</v>
      </c>
      <c r="W228" s="67"/>
      <c r="X228" s="68"/>
      <c r="Y228" s="69">
        <f t="shared" si="72"/>
        <v>0</v>
      </c>
      <c r="Z228" s="67"/>
      <c r="AA228" s="68"/>
      <c r="AB228" s="69">
        <f t="shared" si="73"/>
        <v>0</v>
      </c>
      <c r="AC228" s="67"/>
      <c r="AD228" s="68"/>
      <c r="AE228" s="69">
        <f t="shared" si="74"/>
        <v>0</v>
      </c>
      <c r="AF228" s="67"/>
      <c r="AG228" s="68"/>
      <c r="AH228" s="69">
        <f t="shared" si="75"/>
        <v>0</v>
      </c>
      <c r="AI228" s="67"/>
      <c r="AJ228" s="68"/>
      <c r="AK228" s="69">
        <f t="shared" si="76"/>
        <v>0</v>
      </c>
      <c r="AL228" s="67"/>
      <c r="AM228" s="68"/>
      <c r="AN228" s="69">
        <f t="shared" si="77"/>
        <v>0</v>
      </c>
      <c r="AO228" s="67"/>
      <c r="AP228" s="68"/>
      <c r="AQ228" s="69">
        <f t="shared" si="78"/>
        <v>0</v>
      </c>
      <c r="AR228" s="67"/>
      <c r="AS228" s="68"/>
      <c r="AT228" s="69">
        <f t="shared" si="79"/>
        <v>0</v>
      </c>
      <c r="AY228" s="148">
        <f t="shared" si="81"/>
        <v>0</v>
      </c>
      <c r="BA228" s="148">
        <f t="shared" si="82"/>
        <v>0</v>
      </c>
    </row>
    <row r="229" spans="2:53" ht="13.5" hidden="1" thickBot="1">
      <c r="B229" s="45"/>
      <c r="C229" s="75">
        <f>G229+J229+M229+P229+S229+V229+Y229+AB229+AE229+AH229+AK229+AN229+AQ229+AT229</f>
        <v>0</v>
      </c>
      <c r="D229" s="127"/>
      <c r="E229" s="70"/>
      <c r="F229" s="71"/>
      <c r="G229" s="72">
        <f t="shared" ref="G229" si="83">F229*E229</f>
        <v>0</v>
      </c>
      <c r="H229" s="70"/>
      <c r="I229" s="71"/>
      <c r="J229" s="72">
        <f t="shared" ref="J229" si="84">I229*H229</f>
        <v>0</v>
      </c>
      <c r="K229" s="70"/>
      <c r="L229" s="71"/>
      <c r="M229" s="72">
        <f t="shared" ref="M229" si="85">L229*K229</f>
        <v>0</v>
      </c>
      <c r="N229" s="70"/>
      <c r="O229" s="71"/>
      <c r="P229" s="72">
        <f t="shared" ref="P229" si="86">O229*N229</f>
        <v>0</v>
      </c>
      <c r="Q229" s="70"/>
      <c r="R229" s="71"/>
      <c r="S229" s="72">
        <f t="shared" ref="S229" si="87">R229*Q229</f>
        <v>0</v>
      </c>
      <c r="T229" s="70"/>
      <c r="U229" s="71"/>
      <c r="V229" s="72">
        <f t="shared" ref="V229" si="88">U229*T229</f>
        <v>0</v>
      </c>
      <c r="W229" s="70"/>
      <c r="X229" s="71"/>
      <c r="Y229" s="72">
        <f t="shared" ref="Y229" si="89">X229*W229</f>
        <v>0</v>
      </c>
      <c r="Z229" s="70"/>
      <c r="AA229" s="71"/>
      <c r="AB229" s="72">
        <f t="shared" ref="AB229" si="90">AA229*Z229</f>
        <v>0</v>
      </c>
      <c r="AC229" s="70"/>
      <c r="AD229" s="71"/>
      <c r="AE229" s="72">
        <f t="shared" ref="AE229" si="91">AD229*AC229</f>
        <v>0</v>
      </c>
      <c r="AF229" s="70"/>
      <c r="AG229" s="71"/>
      <c r="AH229" s="72">
        <f t="shared" ref="AH229" si="92">AG229*AF229</f>
        <v>0</v>
      </c>
      <c r="AI229" s="70"/>
      <c r="AJ229" s="71"/>
      <c r="AK229" s="72">
        <f t="shared" ref="AK229" si="93">AJ229*AI229</f>
        <v>0</v>
      </c>
      <c r="AL229" s="70"/>
      <c r="AM229" s="71"/>
      <c r="AN229" s="72">
        <f t="shared" ref="AN229" si="94">AM229*AL229</f>
        <v>0</v>
      </c>
      <c r="AO229" s="70"/>
      <c r="AP229" s="71"/>
      <c r="AQ229" s="72">
        <f t="shared" ref="AQ229" si="95">AP229*AO229</f>
        <v>0</v>
      </c>
      <c r="AR229" s="70"/>
      <c r="AS229" s="71"/>
      <c r="AT229" s="72">
        <f t="shared" ref="AT229" si="96">AS229*AR229</f>
        <v>0</v>
      </c>
      <c r="AY229" s="148">
        <f t="shared" si="81"/>
        <v>0</v>
      </c>
      <c r="BA229" s="148">
        <f t="shared" si="82"/>
        <v>0</v>
      </c>
    </row>
    <row r="230" spans="2:53" ht="5.15" customHeight="1">
      <c r="AY230" s="148">
        <f t="shared" si="81"/>
        <v>0</v>
      </c>
      <c r="BA230" s="148">
        <f t="shared" si="82"/>
        <v>0</v>
      </c>
    </row>
    <row r="231" spans="2:53" ht="13.5" hidden="1" thickBot="1">
      <c r="B231" s="15" t="s">
        <v>257</v>
      </c>
      <c r="C231" s="128">
        <f>SUM(C232:C281)</f>
        <v>0</v>
      </c>
      <c r="D231" s="15"/>
      <c r="E231" s="19"/>
      <c r="F231" s="16"/>
      <c r="G231" s="129">
        <f>SUM(G232:G281)</f>
        <v>0</v>
      </c>
      <c r="H231" s="19"/>
      <c r="I231" s="16"/>
      <c r="J231" s="129">
        <f>SUM(J232:J281)</f>
        <v>0</v>
      </c>
      <c r="K231" s="19"/>
      <c r="L231" s="16"/>
      <c r="M231" s="129">
        <f>SUM(M232:M281)</f>
        <v>0</v>
      </c>
      <c r="N231" s="19"/>
      <c r="O231" s="16"/>
      <c r="P231" s="129">
        <f>SUM(P232:P281)</f>
        <v>0</v>
      </c>
      <c r="Q231" s="19"/>
      <c r="R231" s="16"/>
      <c r="S231" s="129">
        <f>SUM(S232:S281)</f>
        <v>0</v>
      </c>
      <c r="T231" s="19"/>
      <c r="U231" s="16"/>
      <c r="V231" s="129">
        <f>SUM(V232:V281)</f>
        <v>0</v>
      </c>
      <c r="W231" s="19"/>
      <c r="X231" s="16"/>
      <c r="Y231" s="129">
        <f>SUM(Y232:Y281)</f>
        <v>0</v>
      </c>
      <c r="Z231" s="19"/>
      <c r="AA231" s="16"/>
      <c r="AB231" s="129">
        <f>SUM(AB232:AB281)</f>
        <v>0</v>
      </c>
      <c r="AC231" s="19"/>
      <c r="AD231" s="16"/>
      <c r="AE231" s="129">
        <f>SUM(AE232:AE281)</f>
        <v>0</v>
      </c>
      <c r="AF231" s="19"/>
      <c r="AG231" s="16"/>
      <c r="AH231" s="129">
        <f>SUM(AH232:AH281)</f>
        <v>0</v>
      </c>
      <c r="AI231" s="19"/>
      <c r="AJ231" s="16"/>
      <c r="AK231" s="129">
        <f>SUM(AK232:AK281)</f>
        <v>0</v>
      </c>
      <c r="AL231" s="19"/>
      <c r="AM231" s="16"/>
      <c r="AN231" s="129">
        <f>SUM(AN232:AN281)</f>
        <v>0</v>
      </c>
      <c r="AO231" s="19"/>
      <c r="AP231" s="16"/>
      <c r="AQ231" s="129">
        <f>SUM(AQ232:AQ281)</f>
        <v>0</v>
      </c>
      <c r="AR231" s="19"/>
      <c r="AS231" s="16"/>
      <c r="AT231" s="129">
        <f>SUM(AT232:AT281)</f>
        <v>0</v>
      </c>
      <c r="AY231" s="148">
        <f t="shared" si="81"/>
        <v>0</v>
      </c>
      <c r="BA231" s="148">
        <f t="shared" si="82"/>
        <v>0</v>
      </c>
    </row>
    <row r="232" spans="2:53" ht="13" hidden="1">
      <c r="B232" s="43"/>
      <c r="C232" s="74">
        <f>G232+J232+M232+P232+S232+V232+Y232+AB232+AE232+AH232+AK232+AN232+AQ232+AT232</f>
        <v>0</v>
      </c>
      <c r="D232" s="48"/>
      <c r="E232" s="67"/>
      <c r="F232" s="68"/>
      <c r="G232" s="69">
        <f t="shared" ref="G232:G281" si="97">F232*E232</f>
        <v>0</v>
      </c>
      <c r="H232" s="67"/>
      <c r="I232" s="68"/>
      <c r="J232" s="69">
        <f t="shared" ref="J232:J281" si="98">I232*H232</f>
        <v>0</v>
      </c>
      <c r="K232" s="67"/>
      <c r="L232" s="68"/>
      <c r="M232" s="69">
        <f t="shared" ref="M232:M281" si="99">L232*K232</f>
        <v>0</v>
      </c>
      <c r="N232" s="67"/>
      <c r="O232" s="68"/>
      <c r="P232" s="69">
        <f t="shared" ref="P232:P281" si="100">O232*N232</f>
        <v>0</v>
      </c>
      <c r="Q232" s="67"/>
      <c r="R232" s="68"/>
      <c r="S232" s="69">
        <f t="shared" ref="S232:S281" si="101">R232*Q232</f>
        <v>0</v>
      </c>
      <c r="T232" s="67"/>
      <c r="U232" s="68"/>
      <c r="V232" s="69">
        <f t="shared" ref="V232:V281" si="102">U232*T232</f>
        <v>0</v>
      </c>
      <c r="W232" s="67"/>
      <c r="X232" s="68"/>
      <c r="Y232" s="69">
        <f t="shared" ref="Y232:Y281" si="103">X232*W232</f>
        <v>0</v>
      </c>
      <c r="Z232" s="67"/>
      <c r="AA232" s="68"/>
      <c r="AB232" s="69">
        <f t="shared" ref="AB232:AB281" si="104">AA232*Z232</f>
        <v>0</v>
      </c>
      <c r="AC232" s="67"/>
      <c r="AD232" s="68"/>
      <c r="AE232" s="69">
        <f t="shared" ref="AE232:AE281" si="105">AD232*AC232</f>
        <v>0</v>
      </c>
      <c r="AF232" s="67"/>
      <c r="AG232" s="68"/>
      <c r="AH232" s="69">
        <f t="shared" ref="AH232:AH281" si="106">AG232*AF232</f>
        <v>0</v>
      </c>
      <c r="AI232" s="67"/>
      <c r="AJ232" s="68"/>
      <c r="AK232" s="69">
        <f t="shared" ref="AK232:AK281" si="107">AJ232*AI232</f>
        <v>0</v>
      </c>
      <c r="AL232" s="67"/>
      <c r="AM232" s="68"/>
      <c r="AN232" s="69">
        <f t="shared" ref="AN232:AN281" si="108">AM232*AL232</f>
        <v>0</v>
      </c>
      <c r="AO232" s="67"/>
      <c r="AP232" s="68"/>
      <c r="AQ232" s="69">
        <f t="shared" ref="AQ232:AQ281" si="109">AP232*AO232</f>
        <v>0</v>
      </c>
      <c r="AR232" s="67"/>
      <c r="AS232" s="68"/>
      <c r="AT232" s="69">
        <f t="shared" ref="AT232:AT281" si="110">AS232*AR232</f>
        <v>0</v>
      </c>
      <c r="AY232" s="148">
        <f t="shared" si="81"/>
        <v>0</v>
      </c>
      <c r="BA232" s="148">
        <f t="shared" si="82"/>
        <v>0</v>
      </c>
    </row>
    <row r="233" spans="2:53" ht="13" hidden="1">
      <c r="B233" s="44"/>
      <c r="C233" s="74">
        <f>G233+J233+M233+P233+S233+V233+Y233+AB233+AE233+AH233+AK233+AN233+AQ233+AT233</f>
        <v>0</v>
      </c>
      <c r="D233" s="126"/>
      <c r="E233" s="67"/>
      <c r="F233" s="68"/>
      <c r="G233" s="69">
        <f t="shared" si="97"/>
        <v>0</v>
      </c>
      <c r="H233" s="67"/>
      <c r="I233" s="68"/>
      <c r="J233" s="69">
        <f t="shared" si="98"/>
        <v>0</v>
      </c>
      <c r="K233" s="67"/>
      <c r="L233" s="68"/>
      <c r="M233" s="69">
        <f t="shared" si="99"/>
        <v>0</v>
      </c>
      <c r="N233" s="67"/>
      <c r="O233" s="68"/>
      <c r="P233" s="69">
        <f t="shared" si="100"/>
        <v>0</v>
      </c>
      <c r="Q233" s="67"/>
      <c r="R233" s="68"/>
      <c r="S233" s="69">
        <f t="shared" si="101"/>
        <v>0</v>
      </c>
      <c r="T233" s="67"/>
      <c r="U233" s="68"/>
      <c r="V233" s="69">
        <f t="shared" si="102"/>
        <v>0</v>
      </c>
      <c r="W233" s="67"/>
      <c r="X233" s="68"/>
      <c r="Y233" s="69">
        <f t="shared" si="103"/>
        <v>0</v>
      </c>
      <c r="Z233" s="67"/>
      <c r="AA233" s="68"/>
      <c r="AB233" s="69">
        <f t="shared" si="104"/>
        <v>0</v>
      </c>
      <c r="AC233" s="67"/>
      <c r="AD233" s="68"/>
      <c r="AE233" s="69">
        <f t="shared" si="105"/>
        <v>0</v>
      </c>
      <c r="AF233" s="67"/>
      <c r="AG233" s="68"/>
      <c r="AH233" s="69">
        <f t="shared" si="106"/>
        <v>0</v>
      </c>
      <c r="AI233" s="67"/>
      <c r="AJ233" s="68"/>
      <c r="AK233" s="69">
        <f t="shared" si="107"/>
        <v>0</v>
      </c>
      <c r="AL233" s="67"/>
      <c r="AM233" s="68"/>
      <c r="AN233" s="69">
        <f t="shared" si="108"/>
        <v>0</v>
      </c>
      <c r="AO233" s="67"/>
      <c r="AP233" s="68"/>
      <c r="AQ233" s="69">
        <f t="shared" si="109"/>
        <v>0</v>
      </c>
      <c r="AR233" s="67"/>
      <c r="AS233" s="68"/>
      <c r="AT233" s="69">
        <f t="shared" si="110"/>
        <v>0</v>
      </c>
      <c r="AY233" s="148">
        <f t="shared" si="81"/>
        <v>0</v>
      </c>
      <c r="BA233" s="148">
        <f t="shared" si="82"/>
        <v>0</v>
      </c>
    </row>
    <row r="234" spans="2:53" ht="13" hidden="1">
      <c r="B234" s="44"/>
      <c r="C234" s="74">
        <f>G234+J234+M234+P234+S234+V234+Y234+AB234+AE234+AH234+AK234+AN234+AQ234+AT234</f>
        <v>0</v>
      </c>
      <c r="D234" s="126"/>
      <c r="E234" s="67"/>
      <c r="F234" s="68"/>
      <c r="G234" s="69">
        <f t="shared" si="97"/>
        <v>0</v>
      </c>
      <c r="H234" s="67"/>
      <c r="I234" s="68"/>
      <c r="J234" s="69">
        <f t="shared" si="98"/>
        <v>0</v>
      </c>
      <c r="K234" s="67"/>
      <c r="L234" s="68"/>
      <c r="M234" s="69">
        <f t="shared" si="99"/>
        <v>0</v>
      </c>
      <c r="N234" s="67"/>
      <c r="O234" s="68"/>
      <c r="P234" s="69">
        <f t="shared" si="100"/>
        <v>0</v>
      </c>
      <c r="Q234" s="67"/>
      <c r="R234" s="68"/>
      <c r="S234" s="69">
        <f t="shared" si="101"/>
        <v>0</v>
      </c>
      <c r="T234" s="67"/>
      <c r="U234" s="68"/>
      <c r="V234" s="69">
        <f t="shared" si="102"/>
        <v>0</v>
      </c>
      <c r="W234" s="67"/>
      <c r="X234" s="68"/>
      <c r="Y234" s="69">
        <f t="shared" si="103"/>
        <v>0</v>
      </c>
      <c r="Z234" s="67"/>
      <c r="AA234" s="68"/>
      <c r="AB234" s="69">
        <f t="shared" si="104"/>
        <v>0</v>
      </c>
      <c r="AC234" s="67"/>
      <c r="AD234" s="68"/>
      <c r="AE234" s="69">
        <f t="shared" si="105"/>
        <v>0</v>
      </c>
      <c r="AF234" s="67"/>
      <c r="AG234" s="68"/>
      <c r="AH234" s="69">
        <f t="shared" si="106"/>
        <v>0</v>
      </c>
      <c r="AI234" s="67"/>
      <c r="AJ234" s="68"/>
      <c r="AK234" s="69">
        <f t="shared" si="107"/>
        <v>0</v>
      </c>
      <c r="AL234" s="67"/>
      <c r="AM234" s="68"/>
      <c r="AN234" s="69">
        <f t="shared" si="108"/>
        <v>0</v>
      </c>
      <c r="AO234" s="67"/>
      <c r="AP234" s="68"/>
      <c r="AQ234" s="69">
        <f t="shared" si="109"/>
        <v>0</v>
      </c>
      <c r="AR234" s="67"/>
      <c r="AS234" s="68"/>
      <c r="AT234" s="69">
        <f t="shared" si="110"/>
        <v>0</v>
      </c>
      <c r="AY234" s="148">
        <f t="shared" si="81"/>
        <v>0</v>
      </c>
      <c r="BA234" s="148">
        <f t="shared" si="82"/>
        <v>0</v>
      </c>
    </row>
    <row r="235" spans="2:53" ht="13" hidden="1">
      <c r="B235" s="44"/>
      <c r="C235" s="74">
        <f t="shared" ref="C235:C279" si="111">G235+J235+M235+P235+S235+V235+Y235+AB235+AE235+AH235+AK235+AN235+AQ235+AT235</f>
        <v>0</v>
      </c>
      <c r="D235" s="126"/>
      <c r="E235" s="67"/>
      <c r="F235" s="68"/>
      <c r="G235" s="69">
        <f t="shared" si="97"/>
        <v>0</v>
      </c>
      <c r="H235" s="67"/>
      <c r="I235" s="182"/>
      <c r="J235" s="69">
        <f t="shared" si="98"/>
        <v>0</v>
      </c>
      <c r="K235" s="67"/>
      <c r="L235" s="68"/>
      <c r="M235" s="69">
        <f t="shared" si="99"/>
        <v>0</v>
      </c>
      <c r="N235" s="67"/>
      <c r="O235" s="68"/>
      <c r="P235" s="69">
        <f t="shared" si="100"/>
        <v>0</v>
      </c>
      <c r="Q235" s="67"/>
      <c r="R235" s="68"/>
      <c r="S235" s="69">
        <f t="shared" si="101"/>
        <v>0</v>
      </c>
      <c r="T235" s="67"/>
      <c r="U235" s="68"/>
      <c r="V235" s="69">
        <f t="shared" si="102"/>
        <v>0</v>
      </c>
      <c r="W235" s="67"/>
      <c r="X235" s="68"/>
      <c r="Y235" s="69">
        <f t="shared" si="103"/>
        <v>0</v>
      </c>
      <c r="Z235" s="67"/>
      <c r="AA235" s="68"/>
      <c r="AB235" s="69">
        <f t="shared" si="104"/>
        <v>0</v>
      </c>
      <c r="AC235" s="67"/>
      <c r="AD235" s="68"/>
      <c r="AE235" s="69">
        <f t="shared" si="105"/>
        <v>0</v>
      </c>
      <c r="AF235" s="67"/>
      <c r="AG235" s="68"/>
      <c r="AH235" s="69">
        <f t="shared" si="106"/>
        <v>0</v>
      </c>
      <c r="AI235" s="67"/>
      <c r="AJ235" s="68"/>
      <c r="AK235" s="69">
        <f t="shared" si="107"/>
        <v>0</v>
      </c>
      <c r="AL235" s="67"/>
      <c r="AM235" s="68"/>
      <c r="AN235" s="69">
        <f t="shared" si="108"/>
        <v>0</v>
      </c>
      <c r="AO235" s="67"/>
      <c r="AP235" s="68"/>
      <c r="AQ235" s="69">
        <f t="shared" si="109"/>
        <v>0</v>
      </c>
      <c r="AR235" s="67"/>
      <c r="AS235" s="68"/>
      <c r="AT235" s="69">
        <f t="shared" si="110"/>
        <v>0</v>
      </c>
      <c r="AY235" s="148">
        <f t="shared" si="81"/>
        <v>0</v>
      </c>
      <c r="BA235" s="148">
        <f t="shared" si="82"/>
        <v>0</v>
      </c>
    </row>
    <row r="236" spans="2:53" ht="13" hidden="1">
      <c r="B236" s="44"/>
      <c r="C236" s="74">
        <f t="shared" si="111"/>
        <v>0</v>
      </c>
      <c r="D236" s="126"/>
      <c r="E236" s="67"/>
      <c r="F236" s="68"/>
      <c r="G236" s="69">
        <f t="shared" si="97"/>
        <v>0</v>
      </c>
      <c r="H236" s="67"/>
      <c r="I236" s="68"/>
      <c r="J236" s="69">
        <f t="shared" si="98"/>
        <v>0</v>
      </c>
      <c r="K236" s="67"/>
      <c r="L236" s="68"/>
      <c r="M236" s="69">
        <f t="shared" si="99"/>
        <v>0</v>
      </c>
      <c r="N236" s="67"/>
      <c r="O236" s="68"/>
      <c r="P236" s="69">
        <f t="shared" si="100"/>
        <v>0</v>
      </c>
      <c r="Q236" s="67"/>
      <c r="R236" s="68"/>
      <c r="S236" s="69">
        <f t="shared" si="101"/>
        <v>0</v>
      </c>
      <c r="T236" s="67"/>
      <c r="U236" s="68"/>
      <c r="V236" s="69">
        <f t="shared" si="102"/>
        <v>0</v>
      </c>
      <c r="W236" s="67"/>
      <c r="X236" s="68"/>
      <c r="Y236" s="69">
        <f t="shared" si="103"/>
        <v>0</v>
      </c>
      <c r="Z236" s="67"/>
      <c r="AA236" s="68"/>
      <c r="AB236" s="69">
        <f t="shared" si="104"/>
        <v>0</v>
      </c>
      <c r="AC236" s="67"/>
      <c r="AD236" s="68"/>
      <c r="AE236" s="69">
        <f t="shared" si="105"/>
        <v>0</v>
      </c>
      <c r="AF236" s="67"/>
      <c r="AG236" s="68"/>
      <c r="AH236" s="69">
        <f t="shared" si="106"/>
        <v>0</v>
      </c>
      <c r="AI236" s="67"/>
      <c r="AJ236" s="68"/>
      <c r="AK236" s="69">
        <f t="shared" si="107"/>
        <v>0</v>
      </c>
      <c r="AL236" s="67"/>
      <c r="AM236" s="68"/>
      <c r="AN236" s="69">
        <f t="shared" si="108"/>
        <v>0</v>
      </c>
      <c r="AO236" s="67"/>
      <c r="AP236" s="68"/>
      <c r="AQ236" s="69">
        <f t="shared" si="109"/>
        <v>0</v>
      </c>
      <c r="AR236" s="67"/>
      <c r="AS236" s="68"/>
      <c r="AT236" s="69">
        <f t="shared" si="110"/>
        <v>0</v>
      </c>
      <c r="AY236" s="148">
        <f t="shared" si="81"/>
        <v>0</v>
      </c>
      <c r="BA236" s="148">
        <f t="shared" si="82"/>
        <v>0</v>
      </c>
    </row>
    <row r="237" spans="2:53" ht="13" hidden="1">
      <c r="B237" s="44"/>
      <c r="C237" s="74">
        <f t="shared" si="111"/>
        <v>0</v>
      </c>
      <c r="D237" s="126"/>
      <c r="E237" s="67"/>
      <c r="F237" s="68"/>
      <c r="G237" s="69">
        <f t="shared" si="97"/>
        <v>0</v>
      </c>
      <c r="H237" s="67"/>
      <c r="I237" s="68"/>
      <c r="J237" s="69">
        <f t="shared" si="98"/>
        <v>0</v>
      </c>
      <c r="K237" s="67"/>
      <c r="L237" s="68"/>
      <c r="M237" s="69">
        <f t="shared" si="99"/>
        <v>0</v>
      </c>
      <c r="N237" s="67"/>
      <c r="O237" s="68"/>
      <c r="P237" s="69">
        <f t="shared" si="100"/>
        <v>0</v>
      </c>
      <c r="Q237" s="67"/>
      <c r="R237" s="68"/>
      <c r="S237" s="69">
        <f t="shared" si="101"/>
        <v>0</v>
      </c>
      <c r="T237" s="67"/>
      <c r="U237" s="68"/>
      <c r="V237" s="69">
        <f t="shared" si="102"/>
        <v>0</v>
      </c>
      <c r="W237" s="67"/>
      <c r="X237" s="68"/>
      <c r="Y237" s="69">
        <f t="shared" si="103"/>
        <v>0</v>
      </c>
      <c r="Z237" s="67"/>
      <c r="AA237" s="68"/>
      <c r="AB237" s="69">
        <f t="shared" si="104"/>
        <v>0</v>
      </c>
      <c r="AC237" s="67"/>
      <c r="AD237" s="68"/>
      <c r="AE237" s="69">
        <f t="shared" si="105"/>
        <v>0</v>
      </c>
      <c r="AF237" s="67"/>
      <c r="AG237" s="68"/>
      <c r="AH237" s="69">
        <f t="shared" si="106"/>
        <v>0</v>
      </c>
      <c r="AI237" s="67"/>
      <c r="AJ237" s="68"/>
      <c r="AK237" s="69">
        <f t="shared" si="107"/>
        <v>0</v>
      </c>
      <c r="AL237" s="67"/>
      <c r="AM237" s="68"/>
      <c r="AN237" s="69">
        <f t="shared" si="108"/>
        <v>0</v>
      </c>
      <c r="AO237" s="67"/>
      <c r="AP237" s="68"/>
      <c r="AQ237" s="69">
        <f t="shared" si="109"/>
        <v>0</v>
      </c>
      <c r="AR237" s="67"/>
      <c r="AS237" s="68"/>
      <c r="AT237" s="69">
        <f t="shared" si="110"/>
        <v>0</v>
      </c>
      <c r="AY237" s="148">
        <f t="shared" si="81"/>
        <v>0</v>
      </c>
      <c r="BA237" s="148">
        <f t="shared" si="82"/>
        <v>0</v>
      </c>
    </row>
    <row r="238" spans="2:53" ht="13" hidden="1">
      <c r="B238" s="44"/>
      <c r="C238" s="74">
        <f t="shared" si="111"/>
        <v>0</v>
      </c>
      <c r="D238" s="126"/>
      <c r="E238" s="67"/>
      <c r="F238" s="68"/>
      <c r="G238" s="69">
        <f t="shared" si="97"/>
        <v>0</v>
      </c>
      <c r="H238" s="67"/>
      <c r="I238" s="68"/>
      <c r="J238" s="69">
        <f t="shared" si="98"/>
        <v>0</v>
      </c>
      <c r="K238" s="67"/>
      <c r="L238" s="68"/>
      <c r="M238" s="69">
        <f t="shared" si="99"/>
        <v>0</v>
      </c>
      <c r="N238" s="67"/>
      <c r="O238" s="68"/>
      <c r="P238" s="69">
        <f t="shared" si="100"/>
        <v>0</v>
      </c>
      <c r="Q238" s="67"/>
      <c r="R238" s="68"/>
      <c r="S238" s="69">
        <f t="shared" si="101"/>
        <v>0</v>
      </c>
      <c r="T238" s="67"/>
      <c r="U238" s="68"/>
      <c r="V238" s="69">
        <f t="shared" si="102"/>
        <v>0</v>
      </c>
      <c r="W238" s="67"/>
      <c r="X238" s="68"/>
      <c r="Y238" s="69">
        <f t="shared" si="103"/>
        <v>0</v>
      </c>
      <c r="Z238" s="67"/>
      <c r="AA238" s="68"/>
      <c r="AB238" s="69">
        <f t="shared" si="104"/>
        <v>0</v>
      </c>
      <c r="AC238" s="67"/>
      <c r="AD238" s="68"/>
      <c r="AE238" s="69">
        <f t="shared" si="105"/>
        <v>0</v>
      </c>
      <c r="AF238" s="67"/>
      <c r="AG238" s="68"/>
      <c r="AH238" s="69">
        <f t="shared" si="106"/>
        <v>0</v>
      </c>
      <c r="AI238" s="67"/>
      <c r="AJ238" s="68"/>
      <c r="AK238" s="69">
        <f t="shared" si="107"/>
        <v>0</v>
      </c>
      <c r="AL238" s="67"/>
      <c r="AM238" s="68"/>
      <c r="AN238" s="69">
        <f t="shared" si="108"/>
        <v>0</v>
      </c>
      <c r="AO238" s="67"/>
      <c r="AP238" s="68"/>
      <c r="AQ238" s="69">
        <f t="shared" si="109"/>
        <v>0</v>
      </c>
      <c r="AR238" s="67"/>
      <c r="AS238" s="68"/>
      <c r="AT238" s="69">
        <f t="shared" si="110"/>
        <v>0</v>
      </c>
      <c r="AY238" s="148">
        <f t="shared" si="81"/>
        <v>0</v>
      </c>
      <c r="BA238" s="148">
        <f t="shared" si="82"/>
        <v>0</v>
      </c>
    </row>
    <row r="239" spans="2:53" ht="13" hidden="1">
      <c r="B239" s="44"/>
      <c r="C239" s="74">
        <f t="shared" si="111"/>
        <v>0</v>
      </c>
      <c r="D239" s="126"/>
      <c r="E239" s="67"/>
      <c r="F239" s="68"/>
      <c r="G239" s="69">
        <f t="shared" si="97"/>
        <v>0</v>
      </c>
      <c r="H239" s="67"/>
      <c r="I239" s="68"/>
      <c r="J239" s="69">
        <f t="shared" si="98"/>
        <v>0</v>
      </c>
      <c r="K239" s="67"/>
      <c r="L239" s="68"/>
      <c r="M239" s="69">
        <f t="shared" si="99"/>
        <v>0</v>
      </c>
      <c r="N239" s="67"/>
      <c r="O239" s="68"/>
      <c r="P239" s="69">
        <f t="shared" si="100"/>
        <v>0</v>
      </c>
      <c r="Q239" s="67"/>
      <c r="R239" s="68"/>
      <c r="S239" s="69">
        <f t="shared" si="101"/>
        <v>0</v>
      </c>
      <c r="T239" s="67"/>
      <c r="U239" s="68"/>
      <c r="V239" s="69">
        <f t="shared" si="102"/>
        <v>0</v>
      </c>
      <c r="W239" s="67"/>
      <c r="X239" s="68"/>
      <c r="Y239" s="69">
        <f t="shared" si="103"/>
        <v>0</v>
      </c>
      <c r="Z239" s="67"/>
      <c r="AA239" s="68"/>
      <c r="AB239" s="69">
        <f t="shared" si="104"/>
        <v>0</v>
      </c>
      <c r="AC239" s="67"/>
      <c r="AD239" s="68"/>
      <c r="AE239" s="69">
        <f t="shared" si="105"/>
        <v>0</v>
      </c>
      <c r="AF239" s="67"/>
      <c r="AG239" s="68"/>
      <c r="AH239" s="69">
        <f t="shared" si="106"/>
        <v>0</v>
      </c>
      <c r="AI239" s="67"/>
      <c r="AJ239" s="68"/>
      <c r="AK239" s="69">
        <f t="shared" si="107"/>
        <v>0</v>
      </c>
      <c r="AL239" s="67"/>
      <c r="AM239" s="68"/>
      <c r="AN239" s="69">
        <f t="shared" si="108"/>
        <v>0</v>
      </c>
      <c r="AO239" s="67"/>
      <c r="AP239" s="68"/>
      <c r="AQ239" s="69">
        <f t="shared" si="109"/>
        <v>0</v>
      </c>
      <c r="AR239" s="67"/>
      <c r="AS239" s="68"/>
      <c r="AT239" s="69">
        <f t="shared" si="110"/>
        <v>0</v>
      </c>
      <c r="AY239" s="148">
        <f t="shared" si="81"/>
        <v>0</v>
      </c>
      <c r="BA239" s="148">
        <f t="shared" si="82"/>
        <v>0</v>
      </c>
    </row>
    <row r="240" spans="2:53" ht="13" hidden="1">
      <c r="B240" s="44"/>
      <c r="C240" s="74">
        <f t="shared" si="111"/>
        <v>0</v>
      </c>
      <c r="D240" s="126"/>
      <c r="E240" s="67"/>
      <c r="F240" s="68"/>
      <c r="G240" s="69">
        <f t="shared" si="97"/>
        <v>0</v>
      </c>
      <c r="H240" s="67"/>
      <c r="I240" s="68"/>
      <c r="J240" s="69">
        <f t="shared" si="98"/>
        <v>0</v>
      </c>
      <c r="K240" s="67"/>
      <c r="L240" s="68"/>
      <c r="M240" s="69">
        <f t="shared" si="99"/>
        <v>0</v>
      </c>
      <c r="N240" s="67"/>
      <c r="O240" s="68"/>
      <c r="P240" s="69">
        <f t="shared" si="100"/>
        <v>0</v>
      </c>
      <c r="Q240" s="67"/>
      <c r="R240" s="68"/>
      <c r="S240" s="69">
        <f t="shared" si="101"/>
        <v>0</v>
      </c>
      <c r="T240" s="67"/>
      <c r="U240" s="68"/>
      <c r="V240" s="69">
        <f t="shared" si="102"/>
        <v>0</v>
      </c>
      <c r="W240" s="67"/>
      <c r="X240" s="68"/>
      <c r="Y240" s="69">
        <f t="shared" si="103"/>
        <v>0</v>
      </c>
      <c r="Z240" s="67"/>
      <c r="AA240" s="68"/>
      <c r="AB240" s="69">
        <f t="shared" si="104"/>
        <v>0</v>
      </c>
      <c r="AC240" s="67"/>
      <c r="AD240" s="68"/>
      <c r="AE240" s="69">
        <f t="shared" si="105"/>
        <v>0</v>
      </c>
      <c r="AF240" s="67"/>
      <c r="AG240" s="68"/>
      <c r="AH240" s="69">
        <f t="shared" si="106"/>
        <v>0</v>
      </c>
      <c r="AI240" s="67"/>
      <c r="AJ240" s="68"/>
      <c r="AK240" s="69">
        <f t="shared" si="107"/>
        <v>0</v>
      </c>
      <c r="AL240" s="67"/>
      <c r="AM240" s="68"/>
      <c r="AN240" s="69">
        <f t="shared" si="108"/>
        <v>0</v>
      </c>
      <c r="AO240" s="67"/>
      <c r="AP240" s="68"/>
      <c r="AQ240" s="69">
        <f t="shared" si="109"/>
        <v>0</v>
      </c>
      <c r="AR240" s="67"/>
      <c r="AS240" s="68"/>
      <c r="AT240" s="69">
        <f t="shared" si="110"/>
        <v>0</v>
      </c>
      <c r="AY240" s="148">
        <f t="shared" si="81"/>
        <v>0</v>
      </c>
      <c r="BA240" s="148">
        <f t="shared" si="82"/>
        <v>0</v>
      </c>
    </row>
    <row r="241" spans="2:53" ht="13" hidden="1">
      <c r="B241" s="44"/>
      <c r="C241" s="74">
        <f t="shared" si="111"/>
        <v>0</v>
      </c>
      <c r="D241" s="126"/>
      <c r="E241" s="67"/>
      <c r="F241" s="68"/>
      <c r="G241" s="69">
        <f t="shared" si="97"/>
        <v>0</v>
      </c>
      <c r="H241" s="67"/>
      <c r="I241" s="68"/>
      <c r="J241" s="69">
        <f t="shared" si="98"/>
        <v>0</v>
      </c>
      <c r="K241" s="67"/>
      <c r="L241" s="68"/>
      <c r="M241" s="69">
        <f t="shared" si="99"/>
        <v>0</v>
      </c>
      <c r="N241" s="67"/>
      <c r="O241" s="68"/>
      <c r="P241" s="69">
        <f t="shared" si="100"/>
        <v>0</v>
      </c>
      <c r="Q241" s="67"/>
      <c r="R241" s="68"/>
      <c r="S241" s="69">
        <f t="shared" si="101"/>
        <v>0</v>
      </c>
      <c r="T241" s="67"/>
      <c r="U241" s="68"/>
      <c r="V241" s="69">
        <f t="shared" si="102"/>
        <v>0</v>
      </c>
      <c r="W241" s="67"/>
      <c r="X241" s="68"/>
      <c r="Y241" s="69">
        <f t="shared" si="103"/>
        <v>0</v>
      </c>
      <c r="Z241" s="67"/>
      <c r="AA241" s="68"/>
      <c r="AB241" s="69">
        <f t="shared" si="104"/>
        <v>0</v>
      </c>
      <c r="AC241" s="67"/>
      <c r="AD241" s="68"/>
      <c r="AE241" s="69">
        <f t="shared" si="105"/>
        <v>0</v>
      </c>
      <c r="AF241" s="67"/>
      <c r="AG241" s="68"/>
      <c r="AH241" s="69">
        <f t="shared" si="106"/>
        <v>0</v>
      </c>
      <c r="AI241" s="67"/>
      <c r="AJ241" s="68"/>
      <c r="AK241" s="69">
        <f t="shared" si="107"/>
        <v>0</v>
      </c>
      <c r="AL241" s="67"/>
      <c r="AM241" s="68"/>
      <c r="AN241" s="69">
        <f t="shared" si="108"/>
        <v>0</v>
      </c>
      <c r="AO241" s="67"/>
      <c r="AP241" s="68"/>
      <c r="AQ241" s="69">
        <f t="shared" si="109"/>
        <v>0</v>
      </c>
      <c r="AR241" s="67"/>
      <c r="AS241" s="68"/>
      <c r="AT241" s="69">
        <f t="shared" si="110"/>
        <v>0</v>
      </c>
      <c r="AY241" s="148">
        <f t="shared" si="81"/>
        <v>0</v>
      </c>
      <c r="BA241" s="148">
        <f t="shared" si="82"/>
        <v>0</v>
      </c>
    </row>
    <row r="242" spans="2:53" ht="13" hidden="1">
      <c r="B242" s="44"/>
      <c r="C242" s="74">
        <f t="shared" si="111"/>
        <v>0</v>
      </c>
      <c r="D242" s="126"/>
      <c r="E242" s="67"/>
      <c r="F242" s="68"/>
      <c r="G242" s="69">
        <f t="shared" si="97"/>
        <v>0</v>
      </c>
      <c r="H242" s="67"/>
      <c r="I242" s="68"/>
      <c r="J242" s="69">
        <f t="shared" si="98"/>
        <v>0</v>
      </c>
      <c r="K242" s="67"/>
      <c r="L242" s="68"/>
      <c r="M242" s="69">
        <f t="shared" si="99"/>
        <v>0</v>
      </c>
      <c r="N242" s="67"/>
      <c r="O242" s="68"/>
      <c r="P242" s="69">
        <f t="shared" si="100"/>
        <v>0</v>
      </c>
      <c r="Q242" s="67"/>
      <c r="R242" s="68"/>
      <c r="S242" s="69">
        <f t="shared" si="101"/>
        <v>0</v>
      </c>
      <c r="T242" s="67"/>
      <c r="U242" s="68"/>
      <c r="V242" s="69">
        <f t="shared" si="102"/>
        <v>0</v>
      </c>
      <c r="W242" s="67"/>
      <c r="X242" s="68"/>
      <c r="Y242" s="69">
        <f t="shared" si="103"/>
        <v>0</v>
      </c>
      <c r="Z242" s="67"/>
      <c r="AA242" s="68"/>
      <c r="AB242" s="69">
        <f t="shared" si="104"/>
        <v>0</v>
      </c>
      <c r="AC242" s="67"/>
      <c r="AD242" s="68"/>
      <c r="AE242" s="69">
        <f t="shared" si="105"/>
        <v>0</v>
      </c>
      <c r="AF242" s="67"/>
      <c r="AG242" s="68"/>
      <c r="AH242" s="69">
        <f t="shared" si="106"/>
        <v>0</v>
      </c>
      <c r="AI242" s="67"/>
      <c r="AJ242" s="68"/>
      <c r="AK242" s="69">
        <f t="shared" si="107"/>
        <v>0</v>
      </c>
      <c r="AL242" s="67"/>
      <c r="AM242" s="68"/>
      <c r="AN242" s="69">
        <f t="shared" si="108"/>
        <v>0</v>
      </c>
      <c r="AO242" s="67"/>
      <c r="AP242" s="68"/>
      <c r="AQ242" s="69">
        <f t="shared" si="109"/>
        <v>0</v>
      </c>
      <c r="AR242" s="67"/>
      <c r="AS242" s="68"/>
      <c r="AT242" s="69">
        <f t="shared" si="110"/>
        <v>0</v>
      </c>
      <c r="AY242" s="148">
        <f t="shared" si="81"/>
        <v>0</v>
      </c>
      <c r="BA242" s="148">
        <f t="shared" si="82"/>
        <v>0</v>
      </c>
    </row>
    <row r="243" spans="2:53" ht="13" hidden="1">
      <c r="B243" s="44"/>
      <c r="C243" s="74">
        <f t="shared" si="111"/>
        <v>0</v>
      </c>
      <c r="D243" s="126"/>
      <c r="E243" s="67"/>
      <c r="F243" s="68"/>
      <c r="G243" s="69">
        <f t="shared" si="97"/>
        <v>0</v>
      </c>
      <c r="H243" s="67"/>
      <c r="I243" s="68"/>
      <c r="J243" s="69">
        <f t="shared" si="98"/>
        <v>0</v>
      </c>
      <c r="K243" s="67"/>
      <c r="L243" s="68"/>
      <c r="M243" s="69">
        <f t="shared" si="99"/>
        <v>0</v>
      </c>
      <c r="N243" s="67"/>
      <c r="O243" s="68"/>
      <c r="P243" s="69">
        <f t="shared" si="100"/>
        <v>0</v>
      </c>
      <c r="Q243" s="67"/>
      <c r="R243" s="68"/>
      <c r="S243" s="69">
        <f t="shared" si="101"/>
        <v>0</v>
      </c>
      <c r="T243" s="67"/>
      <c r="U243" s="68"/>
      <c r="V243" s="69">
        <f t="shared" si="102"/>
        <v>0</v>
      </c>
      <c r="W243" s="67"/>
      <c r="X243" s="68"/>
      <c r="Y243" s="69">
        <f t="shared" si="103"/>
        <v>0</v>
      </c>
      <c r="Z243" s="67"/>
      <c r="AA243" s="68"/>
      <c r="AB243" s="69">
        <f t="shared" si="104"/>
        <v>0</v>
      </c>
      <c r="AC243" s="67"/>
      <c r="AD243" s="68"/>
      <c r="AE243" s="69">
        <f t="shared" si="105"/>
        <v>0</v>
      </c>
      <c r="AF243" s="67"/>
      <c r="AG243" s="68"/>
      <c r="AH243" s="69">
        <f t="shared" si="106"/>
        <v>0</v>
      </c>
      <c r="AI243" s="67"/>
      <c r="AJ243" s="68"/>
      <c r="AK243" s="69">
        <f t="shared" si="107"/>
        <v>0</v>
      </c>
      <c r="AL243" s="67"/>
      <c r="AM243" s="68"/>
      <c r="AN243" s="69">
        <f t="shared" si="108"/>
        <v>0</v>
      </c>
      <c r="AO243" s="67"/>
      <c r="AP243" s="68"/>
      <c r="AQ243" s="69">
        <f t="shared" si="109"/>
        <v>0</v>
      </c>
      <c r="AR243" s="67"/>
      <c r="AS243" s="68"/>
      <c r="AT243" s="69">
        <f t="shared" si="110"/>
        <v>0</v>
      </c>
      <c r="AY243" s="148">
        <f t="shared" si="81"/>
        <v>0</v>
      </c>
      <c r="BA243" s="148">
        <f t="shared" si="82"/>
        <v>0</v>
      </c>
    </row>
    <row r="244" spans="2:53" ht="13" hidden="1">
      <c r="B244" s="44"/>
      <c r="C244" s="74">
        <f t="shared" si="111"/>
        <v>0</v>
      </c>
      <c r="D244" s="126"/>
      <c r="E244" s="67"/>
      <c r="F244" s="68"/>
      <c r="G244" s="69">
        <f t="shared" si="97"/>
        <v>0</v>
      </c>
      <c r="H244" s="67"/>
      <c r="I244" s="68"/>
      <c r="J244" s="69">
        <f t="shared" si="98"/>
        <v>0</v>
      </c>
      <c r="K244" s="67"/>
      <c r="L244" s="68"/>
      <c r="M244" s="69">
        <f t="shared" si="99"/>
        <v>0</v>
      </c>
      <c r="N244" s="67"/>
      <c r="O244" s="68"/>
      <c r="P244" s="69">
        <f t="shared" si="100"/>
        <v>0</v>
      </c>
      <c r="Q244" s="67"/>
      <c r="R244" s="68"/>
      <c r="S244" s="69">
        <f t="shared" si="101"/>
        <v>0</v>
      </c>
      <c r="T244" s="67"/>
      <c r="U244" s="68"/>
      <c r="V244" s="69">
        <f t="shared" si="102"/>
        <v>0</v>
      </c>
      <c r="W244" s="67"/>
      <c r="X244" s="68"/>
      <c r="Y244" s="69">
        <f t="shared" si="103"/>
        <v>0</v>
      </c>
      <c r="Z244" s="67"/>
      <c r="AA244" s="68"/>
      <c r="AB244" s="69">
        <f t="shared" si="104"/>
        <v>0</v>
      </c>
      <c r="AC244" s="67"/>
      <c r="AD244" s="68"/>
      <c r="AE244" s="69">
        <f t="shared" si="105"/>
        <v>0</v>
      </c>
      <c r="AF244" s="67"/>
      <c r="AG244" s="68"/>
      <c r="AH244" s="69">
        <f t="shared" si="106"/>
        <v>0</v>
      </c>
      <c r="AI244" s="67"/>
      <c r="AJ244" s="68"/>
      <c r="AK244" s="69">
        <f t="shared" si="107"/>
        <v>0</v>
      </c>
      <c r="AL244" s="67"/>
      <c r="AM244" s="68"/>
      <c r="AN244" s="69">
        <f t="shared" si="108"/>
        <v>0</v>
      </c>
      <c r="AO244" s="67"/>
      <c r="AP244" s="68"/>
      <c r="AQ244" s="69">
        <f t="shared" si="109"/>
        <v>0</v>
      </c>
      <c r="AR244" s="67"/>
      <c r="AS244" s="68"/>
      <c r="AT244" s="69">
        <f t="shared" si="110"/>
        <v>0</v>
      </c>
      <c r="AY244" s="148">
        <f t="shared" si="81"/>
        <v>0</v>
      </c>
      <c r="BA244" s="148">
        <f t="shared" si="82"/>
        <v>0</v>
      </c>
    </row>
    <row r="245" spans="2:53" ht="13" hidden="1">
      <c r="B245" s="44"/>
      <c r="C245" s="74">
        <f t="shared" si="111"/>
        <v>0</v>
      </c>
      <c r="D245" s="126"/>
      <c r="E245" s="67"/>
      <c r="F245" s="68"/>
      <c r="G245" s="69">
        <f t="shared" si="97"/>
        <v>0</v>
      </c>
      <c r="H245" s="67"/>
      <c r="I245" s="68"/>
      <c r="J245" s="69">
        <f t="shared" si="98"/>
        <v>0</v>
      </c>
      <c r="K245" s="67"/>
      <c r="L245" s="68"/>
      <c r="M245" s="69">
        <f t="shared" si="99"/>
        <v>0</v>
      </c>
      <c r="N245" s="67"/>
      <c r="O245" s="68"/>
      <c r="P245" s="69">
        <f t="shared" si="100"/>
        <v>0</v>
      </c>
      <c r="Q245" s="67"/>
      <c r="R245" s="68"/>
      <c r="S245" s="69">
        <f t="shared" si="101"/>
        <v>0</v>
      </c>
      <c r="T245" s="67"/>
      <c r="U245" s="68"/>
      <c r="V245" s="69">
        <f t="shared" si="102"/>
        <v>0</v>
      </c>
      <c r="W245" s="67"/>
      <c r="X245" s="68"/>
      <c r="Y245" s="69">
        <f t="shared" si="103"/>
        <v>0</v>
      </c>
      <c r="Z245" s="67"/>
      <c r="AA245" s="68"/>
      <c r="AB245" s="69">
        <f t="shared" si="104"/>
        <v>0</v>
      </c>
      <c r="AC245" s="67"/>
      <c r="AD245" s="68"/>
      <c r="AE245" s="69">
        <f t="shared" si="105"/>
        <v>0</v>
      </c>
      <c r="AF245" s="67"/>
      <c r="AG245" s="68"/>
      <c r="AH245" s="69">
        <f t="shared" si="106"/>
        <v>0</v>
      </c>
      <c r="AI245" s="67"/>
      <c r="AJ245" s="68"/>
      <c r="AK245" s="69">
        <f t="shared" si="107"/>
        <v>0</v>
      </c>
      <c r="AL245" s="67"/>
      <c r="AM245" s="68"/>
      <c r="AN245" s="69">
        <f t="shared" si="108"/>
        <v>0</v>
      </c>
      <c r="AO245" s="67"/>
      <c r="AP245" s="68"/>
      <c r="AQ245" s="69">
        <f t="shared" si="109"/>
        <v>0</v>
      </c>
      <c r="AR245" s="67"/>
      <c r="AS245" s="68"/>
      <c r="AT245" s="69">
        <f t="shared" si="110"/>
        <v>0</v>
      </c>
      <c r="AY245" s="148">
        <f t="shared" si="81"/>
        <v>0</v>
      </c>
      <c r="BA245" s="148">
        <f t="shared" si="82"/>
        <v>0</v>
      </c>
    </row>
    <row r="246" spans="2:53" ht="13" hidden="1">
      <c r="B246" s="44"/>
      <c r="C246" s="74">
        <f t="shared" si="111"/>
        <v>0</v>
      </c>
      <c r="D246" s="126"/>
      <c r="E246" s="67"/>
      <c r="F246" s="68"/>
      <c r="G246" s="69">
        <f t="shared" si="97"/>
        <v>0</v>
      </c>
      <c r="H246" s="67"/>
      <c r="I246" s="68"/>
      <c r="J246" s="69">
        <f t="shared" si="98"/>
        <v>0</v>
      </c>
      <c r="K246" s="67"/>
      <c r="L246" s="68"/>
      <c r="M246" s="69">
        <f t="shared" si="99"/>
        <v>0</v>
      </c>
      <c r="N246" s="67"/>
      <c r="O246" s="68"/>
      <c r="P246" s="69">
        <f t="shared" si="100"/>
        <v>0</v>
      </c>
      <c r="Q246" s="67"/>
      <c r="R246" s="68"/>
      <c r="S246" s="69">
        <f t="shared" si="101"/>
        <v>0</v>
      </c>
      <c r="T246" s="67"/>
      <c r="U246" s="68"/>
      <c r="V246" s="69">
        <f t="shared" si="102"/>
        <v>0</v>
      </c>
      <c r="W246" s="67"/>
      <c r="X246" s="68"/>
      <c r="Y246" s="69">
        <f t="shared" si="103"/>
        <v>0</v>
      </c>
      <c r="Z246" s="67"/>
      <c r="AA246" s="68"/>
      <c r="AB246" s="69">
        <f t="shared" si="104"/>
        <v>0</v>
      </c>
      <c r="AC246" s="67"/>
      <c r="AD246" s="68"/>
      <c r="AE246" s="69">
        <f t="shared" si="105"/>
        <v>0</v>
      </c>
      <c r="AF246" s="67"/>
      <c r="AG246" s="68"/>
      <c r="AH246" s="69">
        <f t="shared" si="106"/>
        <v>0</v>
      </c>
      <c r="AI246" s="67"/>
      <c r="AJ246" s="68"/>
      <c r="AK246" s="69">
        <f t="shared" si="107"/>
        <v>0</v>
      </c>
      <c r="AL246" s="67"/>
      <c r="AM246" s="68"/>
      <c r="AN246" s="69">
        <f t="shared" si="108"/>
        <v>0</v>
      </c>
      <c r="AO246" s="67"/>
      <c r="AP246" s="68"/>
      <c r="AQ246" s="69">
        <f t="shared" si="109"/>
        <v>0</v>
      </c>
      <c r="AR246" s="67"/>
      <c r="AS246" s="68"/>
      <c r="AT246" s="69">
        <f t="shared" si="110"/>
        <v>0</v>
      </c>
      <c r="AY246" s="148">
        <f t="shared" si="81"/>
        <v>0</v>
      </c>
      <c r="BA246" s="148">
        <f t="shared" si="82"/>
        <v>0</v>
      </c>
    </row>
    <row r="247" spans="2:53" ht="13" hidden="1">
      <c r="B247" s="44"/>
      <c r="C247" s="74">
        <f t="shared" si="111"/>
        <v>0</v>
      </c>
      <c r="D247" s="126"/>
      <c r="E247" s="67"/>
      <c r="F247" s="68"/>
      <c r="G247" s="69">
        <f t="shared" si="97"/>
        <v>0</v>
      </c>
      <c r="H247" s="67"/>
      <c r="I247" s="68"/>
      <c r="J247" s="69">
        <f t="shared" si="98"/>
        <v>0</v>
      </c>
      <c r="K247" s="67"/>
      <c r="L247" s="68"/>
      <c r="M247" s="69">
        <f t="shared" si="99"/>
        <v>0</v>
      </c>
      <c r="N247" s="67"/>
      <c r="O247" s="68"/>
      <c r="P247" s="69">
        <f t="shared" si="100"/>
        <v>0</v>
      </c>
      <c r="Q247" s="67"/>
      <c r="R247" s="68"/>
      <c r="S247" s="69">
        <f t="shared" si="101"/>
        <v>0</v>
      </c>
      <c r="T247" s="67"/>
      <c r="U247" s="68"/>
      <c r="V247" s="69">
        <f t="shared" si="102"/>
        <v>0</v>
      </c>
      <c r="W247" s="67"/>
      <c r="X247" s="68"/>
      <c r="Y247" s="69">
        <f t="shared" si="103"/>
        <v>0</v>
      </c>
      <c r="Z247" s="67"/>
      <c r="AA247" s="68"/>
      <c r="AB247" s="69">
        <f t="shared" si="104"/>
        <v>0</v>
      </c>
      <c r="AC247" s="67"/>
      <c r="AD247" s="68"/>
      <c r="AE247" s="69">
        <f t="shared" si="105"/>
        <v>0</v>
      </c>
      <c r="AF247" s="67"/>
      <c r="AG247" s="68"/>
      <c r="AH247" s="69">
        <f t="shared" si="106"/>
        <v>0</v>
      </c>
      <c r="AI247" s="67"/>
      <c r="AJ247" s="68"/>
      <c r="AK247" s="69">
        <f t="shared" si="107"/>
        <v>0</v>
      </c>
      <c r="AL247" s="67"/>
      <c r="AM247" s="68"/>
      <c r="AN247" s="69">
        <f t="shared" si="108"/>
        <v>0</v>
      </c>
      <c r="AO247" s="67"/>
      <c r="AP247" s="68"/>
      <c r="AQ247" s="69">
        <f t="shared" si="109"/>
        <v>0</v>
      </c>
      <c r="AR247" s="67"/>
      <c r="AS247" s="68"/>
      <c r="AT247" s="69">
        <f t="shared" si="110"/>
        <v>0</v>
      </c>
      <c r="AY247" s="148">
        <f t="shared" si="81"/>
        <v>0</v>
      </c>
      <c r="BA247" s="148">
        <f t="shared" si="82"/>
        <v>0</v>
      </c>
    </row>
    <row r="248" spans="2:53" ht="13" hidden="1">
      <c r="B248" s="44"/>
      <c r="C248" s="74">
        <f t="shared" si="111"/>
        <v>0</v>
      </c>
      <c r="D248" s="126"/>
      <c r="E248" s="67"/>
      <c r="F248" s="68"/>
      <c r="G248" s="69">
        <f t="shared" si="97"/>
        <v>0</v>
      </c>
      <c r="H248" s="67"/>
      <c r="I248" s="68"/>
      <c r="J248" s="69">
        <f t="shared" si="98"/>
        <v>0</v>
      </c>
      <c r="K248" s="67"/>
      <c r="L248" s="68"/>
      <c r="M248" s="69">
        <f t="shared" si="99"/>
        <v>0</v>
      </c>
      <c r="N248" s="67"/>
      <c r="O248" s="68"/>
      <c r="P248" s="69">
        <f t="shared" si="100"/>
        <v>0</v>
      </c>
      <c r="Q248" s="67"/>
      <c r="R248" s="68"/>
      <c r="S248" s="69">
        <f t="shared" si="101"/>
        <v>0</v>
      </c>
      <c r="T248" s="67"/>
      <c r="U248" s="68"/>
      <c r="V248" s="69">
        <f t="shared" si="102"/>
        <v>0</v>
      </c>
      <c r="W248" s="67"/>
      <c r="X248" s="68"/>
      <c r="Y248" s="69">
        <f t="shared" si="103"/>
        <v>0</v>
      </c>
      <c r="Z248" s="67"/>
      <c r="AA248" s="68"/>
      <c r="AB248" s="69">
        <f t="shared" si="104"/>
        <v>0</v>
      </c>
      <c r="AC248" s="67"/>
      <c r="AD248" s="68"/>
      <c r="AE248" s="69">
        <f t="shared" si="105"/>
        <v>0</v>
      </c>
      <c r="AF248" s="67"/>
      <c r="AG248" s="68"/>
      <c r="AH248" s="69">
        <f t="shared" si="106"/>
        <v>0</v>
      </c>
      <c r="AI248" s="67"/>
      <c r="AJ248" s="68"/>
      <c r="AK248" s="69">
        <f t="shared" si="107"/>
        <v>0</v>
      </c>
      <c r="AL248" s="67"/>
      <c r="AM248" s="68"/>
      <c r="AN248" s="69">
        <f t="shared" si="108"/>
        <v>0</v>
      </c>
      <c r="AO248" s="67"/>
      <c r="AP248" s="68"/>
      <c r="AQ248" s="69">
        <f t="shared" si="109"/>
        <v>0</v>
      </c>
      <c r="AR248" s="67"/>
      <c r="AS248" s="68"/>
      <c r="AT248" s="69">
        <f t="shared" si="110"/>
        <v>0</v>
      </c>
      <c r="AY248" s="148">
        <f t="shared" si="81"/>
        <v>0</v>
      </c>
      <c r="BA248" s="148">
        <f t="shared" si="82"/>
        <v>0</v>
      </c>
    </row>
    <row r="249" spans="2:53" ht="13" hidden="1">
      <c r="B249" s="44"/>
      <c r="C249" s="74">
        <f t="shared" si="111"/>
        <v>0</v>
      </c>
      <c r="D249" s="126"/>
      <c r="E249" s="67"/>
      <c r="F249" s="68"/>
      <c r="G249" s="69">
        <f t="shared" si="97"/>
        <v>0</v>
      </c>
      <c r="H249" s="67"/>
      <c r="I249" s="68"/>
      <c r="J249" s="69">
        <f t="shared" si="98"/>
        <v>0</v>
      </c>
      <c r="K249" s="67"/>
      <c r="L249" s="68"/>
      <c r="M249" s="69">
        <f t="shared" si="99"/>
        <v>0</v>
      </c>
      <c r="N249" s="67"/>
      <c r="O249" s="68"/>
      <c r="P249" s="69">
        <f t="shared" si="100"/>
        <v>0</v>
      </c>
      <c r="Q249" s="67"/>
      <c r="R249" s="68"/>
      <c r="S249" s="69">
        <f t="shared" si="101"/>
        <v>0</v>
      </c>
      <c r="T249" s="67"/>
      <c r="U249" s="68"/>
      <c r="V249" s="69">
        <f t="shared" si="102"/>
        <v>0</v>
      </c>
      <c r="W249" s="67"/>
      <c r="X249" s="68"/>
      <c r="Y249" s="69">
        <f t="shared" si="103"/>
        <v>0</v>
      </c>
      <c r="Z249" s="67"/>
      <c r="AA249" s="68"/>
      <c r="AB249" s="69">
        <f t="shared" si="104"/>
        <v>0</v>
      </c>
      <c r="AC249" s="67"/>
      <c r="AD249" s="68"/>
      <c r="AE249" s="69">
        <f t="shared" si="105"/>
        <v>0</v>
      </c>
      <c r="AF249" s="67"/>
      <c r="AG249" s="68"/>
      <c r="AH249" s="69">
        <f t="shared" si="106"/>
        <v>0</v>
      </c>
      <c r="AI249" s="67"/>
      <c r="AJ249" s="68"/>
      <c r="AK249" s="69">
        <f t="shared" si="107"/>
        <v>0</v>
      </c>
      <c r="AL249" s="67"/>
      <c r="AM249" s="68"/>
      <c r="AN249" s="69">
        <f t="shared" si="108"/>
        <v>0</v>
      </c>
      <c r="AO249" s="67"/>
      <c r="AP249" s="68"/>
      <c r="AQ249" s="69">
        <f t="shared" si="109"/>
        <v>0</v>
      </c>
      <c r="AR249" s="67"/>
      <c r="AS249" s="68"/>
      <c r="AT249" s="69">
        <f t="shared" si="110"/>
        <v>0</v>
      </c>
      <c r="AY249" s="148">
        <f t="shared" si="81"/>
        <v>0</v>
      </c>
      <c r="BA249" s="148">
        <f t="shared" si="82"/>
        <v>0</v>
      </c>
    </row>
    <row r="250" spans="2:53" ht="13" hidden="1">
      <c r="B250" s="44"/>
      <c r="C250" s="74">
        <f t="shared" si="111"/>
        <v>0</v>
      </c>
      <c r="D250" s="126"/>
      <c r="E250" s="67"/>
      <c r="F250" s="68"/>
      <c r="G250" s="69">
        <f t="shared" si="97"/>
        <v>0</v>
      </c>
      <c r="H250" s="67"/>
      <c r="I250" s="68"/>
      <c r="J250" s="69">
        <f t="shared" si="98"/>
        <v>0</v>
      </c>
      <c r="K250" s="67"/>
      <c r="L250" s="68"/>
      <c r="M250" s="69">
        <f t="shared" si="99"/>
        <v>0</v>
      </c>
      <c r="N250" s="67"/>
      <c r="O250" s="68"/>
      <c r="P250" s="69">
        <f t="shared" si="100"/>
        <v>0</v>
      </c>
      <c r="Q250" s="67"/>
      <c r="R250" s="68"/>
      <c r="S250" s="69">
        <f t="shared" si="101"/>
        <v>0</v>
      </c>
      <c r="T250" s="67"/>
      <c r="U250" s="68"/>
      <c r="V250" s="69">
        <f t="shared" si="102"/>
        <v>0</v>
      </c>
      <c r="W250" s="67"/>
      <c r="X250" s="68"/>
      <c r="Y250" s="69">
        <f t="shared" si="103"/>
        <v>0</v>
      </c>
      <c r="Z250" s="67"/>
      <c r="AA250" s="68"/>
      <c r="AB250" s="69">
        <f t="shared" si="104"/>
        <v>0</v>
      </c>
      <c r="AC250" s="67"/>
      <c r="AD250" s="68"/>
      <c r="AE250" s="69">
        <f t="shared" si="105"/>
        <v>0</v>
      </c>
      <c r="AF250" s="67"/>
      <c r="AG250" s="68"/>
      <c r="AH250" s="69">
        <f t="shared" si="106"/>
        <v>0</v>
      </c>
      <c r="AI250" s="67"/>
      <c r="AJ250" s="68"/>
      <c r="AK250" s="69">
        <f t="shared" si="107"/>
        <v>0</v>
      </c>
      <c r="AL250" s="67"/>
      <c r="AM250" s="68"/>
      <c r="AN250" s="69">
        <f t="shared" si="108"/>
        <v>0</v>
      </c>
      <c r="AO250" s="67"/>
      <c r="AP250" s="68"/>
      <c r="AQ250" s="69">
        <f t="shared" si="109"/>
        <v>0</v>
      </c>
      <c r="AR250" s="67"/>
      <c r="AS250" s="68"/>
      <c r="AT250" s="69">
        <f t="shared" si="110"/>
        <v>0</v>
      </c>
      <c r="AY250" s="148">
        <f t="shared" si="81"/>
        <v>0</v>
      </c>
      <c r="BA250" s="148">
        <f t="shared" si="82"/>
        <v>0</v>
      </c>
    </row>
    <row r="251" spans="2:53" ht="13" hidden="1">
      <c r="B251" s="44"/>
      <c r="C251" s="74">
        <f t="shared" si="111"/>
        <v>0</v>
      </c>
      <c r="D251" s="126"/>
      <c r="E251" s="67"/>
      <c r="F251" s="68"/>
      <c r="G251" s="69">
        <f t="shared" si="97"/>
        <v>0</v>
      </c>
      <c r="H251" s="67"/>
      <c r="I251" s="68"/>
      <c r="J251" s="69">
        <f t="shared" si="98"/>
        <v>0</v>
      </c>
      <c r="K251" s="67"/>
      <c r="L251" s="68"/>
      <c r="M251" s="69">
        <f t="shared" si="99"/>
        <v>0</v>
      </c>
      <c r="N251" s="67"/>
      <c r="O251" s="68"/>
      <c r="P251" s="69">
        <f t="shared" si="100"/>
        <v>0</v>
      </c>
      <c r="Q251" s="67"/>
      <c r="R251" s="68"/>
      <c r="S251" s="69">
        <f t="shared" si="101"/>
        <v>0</v>
      </c>
      <c r="T251" s="67"/>
      <c r="U251" s="68"/>
      <c r="V251" s="69">
        <f t="shared" si="102"/>
        <v>0</v>
      </c>
      <c r="W251" s="67"/>
      <c r="X251" s="68"/>
      <c r="Y251" s="69">
        <f t="shared" si="103"/>
        <v>0</v>
      </c>
      <c r="Z251" s="67"/>
      <c r="AA251" s="68"/>
      <c r="AB251" s="69">
        <f t="shared" si="104"/>
        <v>0</v>
      </c>
      <c r="AC251" s="67"/>
      <c r="AD251" s="68"/>
      <c r="AE251" s="69">
        <f t="shared" si="105"/>
        <v>0</v>
      </c>
      <c r="AF251" s="67"/>
      <c r="AG251" s="68"/>
      <c r="AH251" s="69">
        <f t="shared" si="106"/>
        <v>0</v>
      </c>
      <c r="AI251" s="67"/>
      <c r="AJ251" s="68"/>
      <c r="AK251" s="69">
        <f t="shared" si="107"/>
        <v>0</v>
      </c>
      <c r="AL251" s="67"/>
      <c r="AM251" s="68"/>
      <c r="AN251" s="69">
        <f t="shared" si="108"/>
        <v>0</v>
      </c>
      <c r="AO251" s="67"/>
      <c r="AP251" s="68"/>
      <c r="AQ251" s="69">
        <f t="shared" si="109"/>
        <v>0</v>
      </c>
      <c r="AR251" s="67"/>
      <c r="AS251" s="68"/>
      <c r="AT251" s="69">
        <f t="shared" si="110"/>
        <v>0</v>
      </c>
      <c r="AY251" s="148">
        <f t="shared" si="81"/>
        <v>0</v>
      </c>
      <c r="BA251" s="148">
        <f t="shared" si="82"/>
        <v>0</v>
      </c>
    </row>
    <row r="252" spans="2:53" ht="13" hidden="1">
      <c r="B252" s="44"/>
      <c r="C252" s="74">
        <f t="shared" si="111"/>
        <v>0</v>
      </c>
      <c r="D252" s="126"/>
      <c r="E252" s="67"/>
      <c r="F252" s="68"/>
      <c r="G252" s="69">
        <f t="shared" si="97"/>
        <v>0</v>
      </c>
      <c r="H252" s="67"/>
      <c r="I252" s="68"/>
      <c r="J252" s="69">
        <f t="shared" si="98"/>
        <v>0</v>
      </c>
      <c r="K252" s="67"/>
      <c r="L252" s="68"/>
      <c r="M252" s="69">
        <f t="shared" si="99"/>
        <v>0</v>
      </c>
      <c r="N252" s="67"/>
      <c r="O252" s="68"/>
      <c r="P252" s="69">
        <f t="shared" si="100"/>
        <v>0</v>
      </c>
      <c r="Q252" s="67"/>
      <c r="R252" s="68"/>
      <c r="S252" s="69">
        <f t="shared" si="101"/>
        <v>0</v>
      </c>
      <c r="T252" s="67"/>
      <c r="U252" s="68"/>
      <c r="V252" s="69">
        <f t="shared" si="102"/>
        <v>0</v>
      </c>
      <c r="W252" s="67"/>
      <c r="X252" s="68"/>
      <c r="Y252" s="69">
        <f t="shared" si="103"/>
        <v>0</v>
      </c>
      <c r="Z252" s="67"/>
      <c r="AA252" s="68"/>
      <c r="AB252" s="69">
        <f t="shared" si="104"/>
        <v>0</v>
      </c>
      <c r="AC252" s="67"/>
      <c r="AD252" s="68"/>
      <c r="AE252" s="69">
        <f t="shared" si="105"/>
        <v>0</v>
      </c>
      <c r="AF252" s="67"/>
      <c r="AG252" s="68"/>
      <c r="AH252" s="69">
        <f t="shared" si="106"/>
        <v>0</v>
      </c>
      <c r="AI252" s="67"/>
      <c r="AJ252" s="68"/>
      <c r="AK252" s="69">
        <f t="shared" si="107"/>
        <v>0</v>
      </c>
      <c r="AL252" s="67"/>
      <c r="AM252" s="68"/>
      <c r="AN252" s="69">
        <f t="shared" si="108"/>
        <v>0</v>
      </c>
      <c r="AO252" s="67"/>
      <c r="AP252" s="68"/>
      <c r="AQ252" s="69">
        <f t="shared" si="109"/>
        <v>0</v>
      </c>
      <c r="AR252" s="67"/>
      <c r="AS252" s="68"/>
      <c r="AT252" s="69">
        <f t="shared" si="110"/>
        <v>0</v>
      </c>
      <c r="AY252" s="148">
        <f t="shared" si="81"/>
        <v>0</v>
      </c>
      <c r="BA252" s="148">
        <f t="shared" si="82"/>
        <v>0</v>
      </c>
    </row>
    <row r="253" spans="2:53" ht="13" hidden="1">
      <c r="B253" s="44"/>
      <c r="C253" s="74">
        <f t="shared" si="111"/>
        <v>0</v>
      </c>
      <c r="D253" s="126"/>
      <c r="E253" s="67"/>
      <c r="F253" s="68"/>
      <c r="G253" s="69">
        <f t="shared" si="97"/>
        <v>0</v>
      </c>
      <c r="H253" s="67"/>
      <c r="I253" s="68"/>
      <c r="J253" s="69">
        <f t="shared" si="98"/>
        <v>0</v>
      </c>
      <c r="K253" s="67"/>
      <c r="L253" s="68"/>
      <c r="M253" s="69">
        <f t="shared" si="99"/>
        <v>0</v>
      </c>
      <c r="N253" s="67"/>
      <c r="O253" s="68"/>
      <c r="P253" s="69">
        <f t="shared" si="100"/>
        <v>0</v>
      </c>
      <c r="Q253" s="67"/>
      <c r="R253" s="68"/>
      <c r="S253" s="69">
        <f t="shared" si="101"/>
        <v>0</v>
      </c>
      <c r="T253" s="67"/>
      <c r="U253" s="68"/>
      <c r="V253" s="69">
        <f t="shared" si="102"/>
        <v>0</v>
      </c>
      <c r="W253" s="67"/>
      <c r="X253" s="68"/>
      <c r="Y253" s="69">
        <f t="shared" si="103"/>
        <v>0</v>
      </c>
      <c r="Z253" s="67"/>
      <c r="AA253" s="68"/>
      <c r="AB253" s="69">
        <f t="shared" si="104"/>
        <v>0</v>
      </c>
      <c r="AC253" s="67"/>
      <c r="AD253" s="68"/>
      <c r="AE253" s="69">
        <f t="shared" si="105"/>
        <v>0</v>
      </c>
      <c r="AF253" s="67"/>
      <c r="AG253" s="68"/>
      <c r="AH253" s="69">
        <f t="shared" si="106"/>
        <v>0</v>
      </c>
      <c r="AI253" s="67"/>
      <c r="AJ253" s="68"/>
      <c r="AK253" s="69">
        <f t="shared" si="107"/>
        <v>0</v>
      </c>
      <c r="AL253" s="67"/>
      <c r="AM253" s="68"/>
      <c r="AN253" s="69">
        <f t="shared" si="108"/>
        <v>0</v>
      </c>
      <c r="AO253" s="67"/>
      <c r="AP253" s="68"/>
      <c r="AQ253" s="69">
        <f t="shared" si="109"/>
        <v>0</v>
      </c>
      <c r="AR253" s="67"/>
      <c r="AS253" s="68"/>
      <c r="AT253" s="69">
        <f t="shared" si="110"/>
        <v>0</v>
      </c>
      <c r="AY253" s="148">
        <f t="shared" si="81"/>
        <v>0</v>
      </c>
      <c r="BA253" s="148">
        <f t="shared" si="82"/>
        <v>0</v>
      </c>
    </row>
    <row r="254" spans="2:53" ht="13" hidden="1">
      <c r="B254" s="44"/>
      <c r="C254" s="74">
        <f t="shared" si="111"/>
        <v>0</v>
      </c>
      <c r="D254" s="126"/>
      <c r="E254" s="67"/>
      <c r="F254" s="68"/>
      <c r="G254" s="69">
        <f t="shared" si="97"/>
        <v>0</v>
      </c>
      <c r="H254" s="67"/>
      <c r="I254" s="68"/>
      <c r="J254" s="69">
        <f t="shared" si="98"/>
        <v>0</v>
      </c>
      <c r="K254" s="67"/>
      <c r="L254" s="68"/>
      <c r="M254" s="69">
        <f t="shared" si="99"/>
        <v>0</v>
      </c>
      <c r="N254" s="67"/>
      <c r="O254" s="68"/>
      <c r="P254" s="69">
        <f t="shared" si="100"/>
        <v>0</v>
      </c>
      <c r="Q254" s="67"/>
      <c r="R254" s="68"/>
      <c r="S254" s="69">
        <f t="shared" si="101"/>
        <v>0</v>
      </c>
      <c r="T254" s="67"/>
      <c r="U254" s="68"/>
      <c r="V254" s="69">
        <f t="shared" si="102"/>
        <v>0</v>
      </c>
      <c r="W254" s="67"/>
      <c r="X254" s="68"/>
      <c r="Y254" s="69">
        <f t="shared" si="103"/>
        <v>0</v>
      </c>
      <c r="Z254" s="67"/>
      <c r="AA254" s="68"/>
      <c r="AB254" s="69">
        <f t="shared" si="104"/>
        <v>0</v>
      </c>
      <c r="AC254" s="67"/>
      <c r="AD254" s="68"/>
      <c r="AE254" s="69">
        <f t="shared" si="105"/>
        <v>0</v>
      </c>
      <c r="AF254" s="67"/>
      <c r="AG254" s="68"/>
      <c r="AH254" s="69">
        <f t="shared" si="106"/>
        <v>0</v>
      </c>
      <c r="AI254" s="67"/>
      <c r="AJ254" s="68"/>
      <c r="AK254" s="69">
        <f t="shared" si="107"/>
        <v>0</v>
      </c>
      <c r="AL254" s="67"/>
      <c r="AM254" s="68"/>
      <c r="AN254" s="69">
        <f t="shared" si="108"/>
        <v>0</v>
      </c>
      <c r="AO254" s="67"/>
      <c r="AP254" s="68"/>
      <c r="AQ254" s="69">
        <f t="shared" si="109"/>
        <v>0</v>
      </c>
      <c r="AR254" s="67"/>
      <c r="AS254" s="68"/>
      <c r="AT254" s="69">
        <f t="shared" si="110"/>
        <v>0</v>
      </c>
      <c r="AY254" s="148">
        <f t="shared" si="81"/>
        <v>0</v>
      </c>
      <c r="BA254" s="148">
        <f t="shared" si="82"/>
        <v>0</v>
      </c>
    </row>
    <row r="255" spans="2:53" ht="13" hidden="1">
      <c r="B255" s="44"/>
      <c r="C255" s="74">
        <f t="shared" si="111"/>
        <v>0</v>
      </c>
      <c r="D255" s="126"/>
      <c r="E255" s="67"/>
      <c r="F255" s="68"/>
      <c r="G255" s="69">
        <f t="shared" si="97"/>
        <v>0</v>
      </c>
      <c r="H255" s="67"/>
      <c r="I255" s="68"/>
      <c r="J255" s="69">
        <f t="shared" si="98"/>
        <v>0</v>
      </c>
      <c r="K255" s="67"/>
      <c r="L255" s="68"/>
      <c r="M255" s="69">
        <f t="shared" si="99"/>
        <v>0</v>
      </c>
      <c r="N255" s="67"/>
      <c r="O255" s="68"/>
      <c r="P255" s="69">
        <f t="shared" si="100"/>
        <v>0</v>
      </c>
      <c r="Q255" s="67"/>
      <c r="R255" s="68"/>
      <c r="S255" s="69">
        <f t="shared" si="101"/>
        <v>0</v>
      </c>
      <c r="T255" s="67"/>
      <c r="U255" s="68"/>
      <c r="V255" s="69">
        <f t="shared" si="102"/>
        <v>0</v>
      </c>
      <c r="W255" s="67"/>
      <c r="X255" s="68"/>
      <c r="Y255" s="69">
        <f t="shared" si="103"/>
        <v>0</v>
      </c>
      <c r="Z255" s="67"/>
      <c r="AA255" s="68"/>
      <c r="AB255" s="69">
        <f t="shared" si="104"/>
        <v>0</v>
      </c>
      <c r="AC255" s="67"/>
      <c r="AD255" s="68"/>
      <c r="AE255" s="69">
        <f t="shared" si="105"/>
        <v>0</v>
      </c>
      <c r="AF255" s="67"/>
      <c r="AG255" s="68"/>
      <c r="AH255" s="69">
        <f t="shared" si="106"/>
        <v>0</v>
      </c>
      <c r="AI255" s="67"/>
      <c r="AJ255" s="68"/>
      <c r="AK255" s="69">
        <f t="shared" si="107"/>
        <v>0</v>
      </c>
      <c r="AL255" s="67"/>
      <c r="AM255" s="68"/>
      <c r="AN255" s="69">
        <f t="shared" si="108"/>
        <v>0</v>
      </c>
      <c r="AO255" s="67"/>
      <c r="AP255" s="68"/>
      <c r="AQ255" s="69">
        <f t="shared" si="109"/>
        <v>0</v>
      </c>
      <c r="AR255" s="67"/>
      <c r="AS255" s="68"/>
      <c r="AT255" s="69">
        <f t="shared" si="110"/>
        <v>0</v>
      </c>
      <c r="AY255" s="148">
        <f t="shared" si="81"/>
        <v>0</v>
      </c>
      <c r="BA255" s="148">
        <f t="shared" si="82"/>
        <v>0</v>
      </c>
    </row>
    <row r="256" spans="2:53" ht="13" hidden="1">
      <c r="B256" s="44"/>
      <c r="C256" s="74">
        <f t="shared" si="111"/>
        <v>0</v>
      </c>
      <c r="D256" s="126"/>
      <c r="E256" s="67"/>
      <c r="F256" s="68"/>
      <c r="G256" s="69">
        <f t="shared" si="97"/>
        <v>0</v>
      </c>
      <c r="H256" s="67"/>
      <c r="I256" s="68"/>
      <c r="J256" s="69">
        <f t="shared" si="98"/>
        <v>0</v>
      </c>
      <c r="K256" s="67"/>
      <c r="L256" s="68"/>
      <c r="M256" s="69">
        <f t="shared" si="99"/>
        <v>0</v>
      </c>
      <c r="N256" s="67"/>
      <c r="O256" s="68"/>
      <c r="P256" s="69">
        <f t="shared" si="100"/>
        <v>0</v>
      </c>
      <c r="Q256" s="67"/>
      <c r="R256" s="68"/>
      <c r="S256" s="69">
        <f t="shared" si="101"/>
        <v>0</v>
      </c>
      <c r="T256" s="67"/>
      <c r="U256" s="68"/>
      <c r="V256" s="69">
        <f t="shared" si="102"/>
        <v>0</v>
      </c>
      <c r="W256" s="67"/>
      <c r="X256" s="68"/>
      <c r="Y256" s="69">
        <f t="shared" si="103"/>
        <v>0</v>
      </c>
      <c r="Z256" s="67"/>
      <c r="AA256" s="68"/>
      <c r="AB256" s="69">
        <f t="shared" si="104"/>
        <v>0</v>
      </c>
      <c r="AC256" s="67"/>
      <c r="AD256" s="68"/>
      <c r="AE256" s="69">
        <f t="shared" si="105"/>
        <v>0</v>
      </c>
      <c r="AF256" s="67"/>
      <c r="AG256" s="68"/>
      <c r="AH256" s="69">
        <f t="shared" si="106"/>
        <v>0</v>
      </c>
      <c r="AI256" s="67"/>
      <c r="AJ256" s="68"/>
      <c r="AK256" s="69">
        <f t="shared" si="107"/>
        <v>0</v>
      </c>
      <c r="AL256" s="67"/>
      <c r="AM256" s="68"/>
      <c r="AN256" s="69">
        <f t="shared" si="108"/>
        <v>0</v>
      </c>
      <c r="AO256" s="67"/>
      <c r="AP256" s="68"/>
      <c r="AQ256" s="69">
        <f t="shared" si="109"/>
        <v>0</v>
      </c>
      <c r="AR256" s="67"/>
      <c r="AS256" s="68"/>
      <c r="AT256" s="69">
        <f t="shared" si="110"/>
        <v>0</v>
      </c>
      <c r="AY256" s="148">
        <f t="shared" si="81"/>
        <v>0</v>
      </c>
      <c r="BA256" s="148">
        <f t="shared" si="82"/>
        <v>0</v>
      </c>
    </row>
    <row r="257" spans="2:53" ht="13" hidden="1">
      <c r="B257" s="44"/>
      <c r="C257" s="74">
        <f t="shared" si="111"/>
        <v>0</v>
      </c>
      <c r="D257" s="126"/>
      <c r="E257" s="67"/>
      <c r="F257" s="68"/>
      <c r="G257" s="69">
        <f t="shared" si="97"/>
        <v>0</v>
      </c>
      <c r="H257" s="67"/>
      <c r="I257" s="68"/>
      <c r="J257" s="69">
        <f t="shared" si="98"/>
        <v>0</v>
      </c>
      <c r="K257" s="67"/>
      <c r="L257" s="68"/>
      <c r="M257" s="69">
        <f t="shared" si="99"/>
        <v>0</v>
      </c>
      <c r="N257" s="67"/>
      <c r="O257" s="68"/>
      <c r="P257" s="69">
        <f t="shared" si="100"/>
        <v>0</v>
      </c>
      <c r="Q257" s="67"/>
      <c r="R257" s="68"/>
      <c r="S257" s="69">
        <f t="shared" si="101"/>
        <v>0</v>
      </c>
      <c r="T257" s="67"/>
      <c r="U257" s="68"/>
      <c r="V257" s="69">
        <f t="shared" si="102"/>
        <v>0</v>
      </c>
      <c r="W257" s="67"/>
      <c r="X257" s="68"/>
      <c r="Y257" s="69">
        <f t="shared" si="103"/>
        <v>0</v>
      </c>
      <c r="Z257" s="67"/>
      <c r="AA257" s="68"/>
      <c r="AB257" s="69">
        <f t="shared" si="104"/>
        <v>0</v>
      </c>
      <c r="AC257" s="67"/>
      <c r="AD257" s="68"/>
      <c r="AE257" s="69">
        <f t="shared" si="105"/>
        <v>0</v>
      </c>
      <c r="AF257" s="67"/>
      <c r="AG257" s="68"/>
      <c r="AH257" s="69">
        <f t="shared" si="106"/>
        <v>0</v>
      </c>
      <c r="AI257" s="67"/>
      <c r="AJ257" s="68"/>
      <c r="AK257" s="69">
        <f t="shared" si="107"/>
        <v>0</v>
      </c>
      <c r="AL257" s="67"/>
      <c r="AM257" s="68"/>
      <c r="AN257" s="69">
        <f t="shared" si="108"/>
        <v>0</v>
      </c>
      <c r="AO257" s="67"/>
      <c r="AP257" s="68"/>
      <c r="AQ257" s="69">
        <f t="shared" si="109"/>
        <v>0</v>
      </c>
      <c r="AR257" s="67"/>
      <c r="AS257" s="68"/>
      <c r="AT257" s="69">
        <f t="shared" si="110"/>
        <v>0</v>
      </c>
      <c r="AY257" s="148">
        <f t="shared" si="81"/>
        <v>0</v>
      </c>
      <c r="BA257" s="148">
        <f t="shared" si="82"/>
        <v>0</v>
      </c>
    </row>
    <row r="258" spans="2:53" ht="13" hidden="1">
      <c r="B258" s="44"/>
      <c r="C258" s="74">
        <f t="shared" si="111"/>
        <v>0</v>
      </c>
      <c r="D258" s="126"/>
      <c r="E258" s="67"/>
      <c r="F258" s="68"/>
      <c r="G258" s="69">
        <f t="shared" si="97"/>
        <v>0</v>
      </c>
      <c r="H258" s="67"/>
      <c r="I258" s="68"/>
      <c r="J258" s="69">
        <f t="shared" si="98"/>
        <v>0</v>
      </c>
      <c r="K258" s="67"/>
      <c r="L258" s="68"/>
      <c r="M258" s="69">
        <f t="shared" si="99"/>
        <v>0</v>
      </c>
      <c r="N258" s="67"/>
      <c r="O258" s="68"/>
      <c r="P258" s="69">
        <f t="shared" si="100"/>
        <v>0</v>
      </c>
      <c r="Q258" s="67"/>
      <c r="R258" s="68"/>
      <c r="S258" s="69">
        <f t="shared" si="101"/>
        <v>0</v>
      </c>
      <c r="T258" s="67"/>
      <c r="U258" s="68"/>
      <c r="V258" s="69">
        <f t="shared" si="102"/>
        <v>0</v>
      </c>
      <c r="W258" s="67"/>
      <c r="X258" s="68"/>
      <c r="Y258" s="69">
        <f t="shared" si="103"/>
        <v>0</v>
      </c>
      <c r="Z258" s="67"/>
      <c r="AA258" s="68"/>
      <c r="AB258" s="69">
        <f t="shared" si="104"/>
        <v>0</v>
      </c>
      <c r="AC258" s="67"/>
      <c r="AD258" s="68"/>
      <c r="AE258" s="69">
        <f t="shared" si="105"/>
        <v>0</v>
      </c>
      <c r="AF258" s="67"/>
      <c r="AG258" s="68"/>
      <c r="AH258" s="69">
        <f t="shared" si="106"/>
        <v>0</v>
      </c>
      <c r="AI258" s="67"/>
      <c r="AJ258" s="68"/>
      <c r="AK258" s="69">
        <f t="shared" si="107"/>
        <v>0</v>
      </c>
      <c r="AL258" s="67"/>
      <c r="AM258" s="68"/>
      <c r="AN258" s="69">
        <f t="shared" si="108"/>
        <v>0</v>
      </c>
      <c r="AO258" s="67"/>
      <c r="AP258" s="68"/>
      <c r="AQ258" s="69">
        <f t="shared" si="109"/>
        <v>0</v>
      </c>
      <c r="AR258" s="67"/>
      <c r="AS258" s="68"/>
      <c r="AT258" s="69">
        <f t="shared" si="110"/>
        <v>0</v>
      </c>
      <c r="AY258" s="148">
        <f t="shared" si="81"/>
        <v>0</v>
      </c>
      <c r="BA258" s="148">
        <f t="shared" si="82"/>
        <v>0</v>
      </c>
    </row>
    <row r="259" spans="2:53" ht="13" hidden="1">
      <c r="B259" s="44"/>
      <c r="C259" s="74">
        <f t="shared" si="111"/>
        <v>0</v>
      </c>
      <c r="D259" s="126"/>
      <c r="E259" s="67"/>
      <c r="F259" s="68"/>
      <c r="G259" s="69">
        <f t="shared" si="97"/>
        <v>0</v>
      </c>
      <c r="H259" s="67"/>
      <c r="I259" s="68"/>
      <c r="J259" s="69">
        <f t="shared" si="98"/>
        <v>0</v>
      </c>
      <c r="K259" s="67"/>
      <c r="L259" s="68"/>
      <c r="M259" s="69">
        <f t="shared" si="99"/>
        <v>0</v>
      </c>
      <c r="N259" s="67"/>
      <c r="O259" s="68"/>
      <c r="P259" s="69">
        <f t="shared" si="100"/>
        <v>0</v>
      </c>
      <c r="Q259" s="67"/>
      <c r="R259" s="68"/>
      <c r="S259" s="69">
        <f t="shared" si="101"/>
        <v>0</v>
      </c>
      <c r="T259" s="67"/>
      <c r="U259" s="68"/>
      <c r="V259" s="69">
        <f t="shared" si="102"/>
        <v>0</v>
      </c>
      <c r="W259" s="67"/>
      <c r="X259" s="68"/>
      <c r="Y259" s="69">
        <f t="shared" si="103"/>
        <v>0</v>
      </c>
      <c r="Z259" s="67"/>
      <c r="AA259" s="68"/>
      <c r="AB259" s="69">
        <f t="shared" si="104"/>
        <v>0</v>
      </c>
      <c r="AC259" s="67"/>
      <c r="AD259" s="68"/>
      <c r="AE259" s="69">
        <f t="shared" si="105"/>
        <v>0</v>
      </c>
      <c r="AF259" s="67"/>
      <c r="AG259" s="68"/>
      <c r="AH259" s="69">
        <f t="shared" si="106"/>
        <v>0</v>
      </c>
      <c r="AI259" s="67"/>
      <c r="AJ259" s="68"/>
      <c r="AK259" s="69">
        <f t="shared" si="107"/>
        <v>0</v>
      </c>
      <c r="AL259" s="67"/>
      <c r="AM259" s="68"/>
      <c r="AN259" s="69">
        <f t="shared" si="108"/>
        <v>0</v>
      </c>
      <c r="AO259" s="67"/>
      <c r="AP259" s="68"/>
      <c r="AQ259" s="69">
        <f t="shared" si="109"/>
        <v>0</v>
      </c>
      <c r="AR259" s="67"/>
      <c r="AS259" s="68"/>
      <c r="AT259" s="69">
        <f t="shared" si="110"/>
        <v>0</v>
      </c>
      <c r="AY259" s="148">
        <f t="shared" si="81"/>
        <v>0</v>
      </c>
      <c r="BA259" s="148">
        <f t="shared" si="82"/>
        <v>0</v>
      </c>
    </row>
    <row r="260" spans="2:53" ht="13" hidden="1">
      <c r="B260" s="44"/>
      <c r="C260" s="74">
        <f t="shared" si="111"/>
        <v>0</v>
      </c>
      <c r="D260" s="126"/>
      <c r="E260" s="67"/>
      <c r="F260" s="68"/>
      <c r="G260" s="69">
        <f t="shared" si="97"/>
        <v>0</v>
      </c>
      <c r="H260" s="67"/>
      <c r="I260" s="68"/>
      <c r="J260" s="69">
        <f t="shared" si="98"/>
        <v>0</v>
      </c>
      <c r="K260" s="67"/>
      <c r="L260" s="68"/>
      <c r="M260" s="69">
        <f t="shared" si="99"/>
        <v>0</v>
      </c>
      <c r="N260" s="67"/>
      <c r="O260" s="68"/>
      <c r="P260" s="69">
        <f t="shared" si="100"/>
        <v>0</v>
      </c>
      <c r="Q260" s="67"/>
      <c r="R260" s="68"/>
      <c r="S260" s="69">
        <f t="shared" si="101"/>
        <v>0</v>
      </c>
      <c r="T260" s="67"/>
      <c r="U260" s="68"/>
      <c r="V260" s="69">
        <f t="shared" si="102"/>
        <v>0</v>
      </c>
      <c r="W260" s="67"/>
      <c r="X260" s="68"/>
      <c r="Y260" s="69">
        <f t="shared" si="103"/>
        <v>0</v>
      </c>
      <c r="Z260" s="67"/>
      <c r="AA260" s="68"/>
      <c r="AB260" s="69">
        <f t="shared" si="104"/>
        <v>0</v>
      </c>
      <c r="AC260" s="67"/>
      <c r="AD260" s="68"/>
      <c r="AE260" s="69">
        <f t="shared" si="105"/>
        <v>0</v>
      </c>
      <c r="AF260" s="67"/>
      <c r="AG260" s="68"/>
      <c r="AH260" s="69">
        <f t="shared" si="106"/>
        <v>0</v>
      </c>
      <c r="AI260" s="67"/>
      <c r="AJ260" s="68"/>
      <c r="AK260" s="69">
        <f t="shared" si="107"/>
        <v>0</v>
      </c>
      <c r="AL260" s="67"/>
      <c r="AM260" s="68"/>
      <c r="AN260" s="69">
        <f t="shared" si="108"/>
        <v>0</v>
      </c>
      <c r="AO260" s="67"/>
      <c r="AP260" s="68"/>
      <c r="AQ260" s="69">
        <f t="shared" si="109"/>
        <v>0</v>
      </c>
      <c r="AR260" s="67"/>
      <c r="AS260" s="68"/>
      <c r="AT260" s="69">
        <f t="shared" si="110"/>
        <v>0</v>
      </c>
      <c r="AY260" s="148">
        <f t="shared" si="81"/>
        <v>0</v>
      </c>
      <c r="BA260" s="148">
        <f t="shared" si="82"/>
        <v>0</v>
      </c>
    </row>
    <row r="261" spans="2:53" ht="13" hidden="1">
      <c r="B261" s="44"/>
      <c r="C261" s="74">
        <f t="shared" si="111"/>
        <v>0</v>
      </c>
      <c r="D261" s="126"/>
      <c r="E261" s="67"/>
      <c r="F261" s="68"/>
      <c r="G261" s="69">
        <f t="shared" si="97"/>
        <v>0</v>
      </c>
      <c r="H261" s="67"/>
      <c r="I261" s="68"/>
      <c r="J261" s="69">
        <f t="shared" si="98"/>
        <v>0</v>
      </c>
      <c r="K261" s="67"/>
      <c r="L261" s="68"/>
      <c r="M261" s="69">
        <f t="shared" si="99"/>
        <v>0</v>
      </c>
      <c r="N261" s="67"/>
      <c r="O261" s="68"/>
      <c r="P261" s="69">
        <f t="shared" si="100"/>
        <v>0</v>
      </c>
      <c r="Q261" s="67"/>
      <c r="R261" s="68"/>
      <c r="S261" s="69">
        <f t="shared" si="101"/>
        <v>0</v>
      </c>
      <c r="T261" s="67"/>
      <c r="U261" s="68"/>
      <c r="V261" s="69">
        <f t="shared" si="102"/>
        <v>0</v>
      </c>
      <c r="W261" s="67"/>
      <c r="X261" s="68"/>
      <c r="Y261" s="69">
        <f t="shared" si="103"/>
        <v>0</v>
      </c>
      <c r="Z261" s="67"/>
      <c r="AA261" s="68"/>
      <c r="AB261" s="69">
        <f t="shared" si="104"/>
        <v>0</v>
      </c>
      <c r="AC261" s="67"/>
      <c r="AD261" s="68"/>
      <c r="AE261" s="69">
        <f t="shared" si="105"/>
        <v>0</v>
      </c>
      <c r="AF261" s="67"/>
      <c r="AG261" s="68"/>
      <c r="AH261" s="69">
        <f t="shared" si="106"/>
        <v>0</v>
      </c>
      <c r="AI261" s="67"/>
      <c r="AJ261" s="68"/>
      <c r="AK261" s="69">
        <f t="shared" si="107"/>
        <v>0</v>
      </c>
      <c r="AL261" s="67"/>
      <c r="AM261" s="68"/>
      <c r="AN261" s="69">
        <f t="shared" si="108"/>
        <v>0</v>
      </c>
      <c r="AO261" s="67"/>
      <c r="AP261" s="68"/>
      <c r="AQ261" s="69">
        <f t="shared" si="109"/>
        <v>0</v>
      </c>
      <c r="AR261" s="67"/>
      <c r="AS261" s="68"/>
      <c r="AT261" s="69">
        <f t="shared" si="110"/>
        <v>0</v>
      </c>
      <c r="AY261" s="148">
        <f t="shared" si="81"/>
        <v>0</v>
      </c>
      <c r="BA261" s="148">
        <f t="shared" si="82"/>
        <v>0</v>
      </c>
    </row>
    <row r="262" spans="2:53" ht="13" hidden="1">
      <c r="B262" s="44"/>
      <c r="C262" s="74">
        <f t="shared" si="111"/>
        <v>0</v>
      </c>
      <c r="D262" s="126"/>
      <c r="E262" s="67"/>
      <c r="F262" s="68"/>
      <c r="G262" s="69">
        <f t="shared" si="97"/>
        <v>0</v>
      </c>
      <c r="H262" s="67"/>
      <c r="I262" s="68"/>
      <c r="J262" s="69">
        <f t="shared" si="98"/>
        <v>0</v>
      </c>
      <c r="K262" s="67"/>
      <c r="L262" s="68"/>
      <c r="M262" s="69">
        <f t="shared" si="99"/>
        <v>0</v>
      </c>
      <c r="N262" s="67"/>
      <c r="O262" s="68"/>
      <c r="P262" s="69">
        <f t="shared" si="100"/>
        <v>0</v>
      </c>
      <c r="Q262" s="67"/>
      <c r="R262" s="68"/>
      <c r="S262" s="69">
        <f t="shared" si="101"/>
        <v>0</v>
      </c>
      <c r="T262" s="67"/>
      <c r="U262" s="68"/>
      <c r="V262" s="69">
        <f t="shared" si="102"/>
        <v>0</v>
      </c>
      <c r="W262" s="67"/>
      <c r="X262" s="68"/>
      <c r="Y262" s="69">
        <f t="shared" si="103"/>
        <v>0</v>
      </c>
      <c r="Z262" s="67"/>
      <c r="AA262" s="68"/>
      <c r="AB262" s="69">
        <f t="shared" si="104"/>
        <v>0</v>
      </c>
      <c r="AC262" s="67"/>
      <c r="AD262" s="68"/>
      <c r="AE262" s="69">
        <f t="shared" si="105"/>
        <v>0</v>
      </c>
      <c r="AF262" s="67"/>
      <c r="AG262" s="68"/>
      <c r="AH262" s="69">
        <f t="shared" si="106"/>
        <v>0</v>
      </c>
      <c r="AI262" s="67"/>
      <c r="AJ262" s="68"/>
      <c r="AK262" s="69">
        <f t="shared" si="107"/>
        <v>0</v>
      </c>
      <c r="AL262" s="67"/>
      <c r="AM262" s="68"/>
      <c r="AN262" s="69">
        <f t="shared" si="108"/>
        <v>0</v>
      </c>
      <c r="AO262" s="67"/>
      <c r="AP262" s="68"/>
      <c r="AQ262" s="69">
        <f t="shared" si="109"/>
        <v>0</v>
      </c>
      <c r="AR262" s="67"/>
      <c r="AS262" s="68"/>
      <c r="AT262" s="69">
        <f t="shared" si="110"/>
        <v>0</v>
      </c>
      <c r="AY262" s="148">
        <f t="shared" si="81"/>
        <v>0</v>
      </c>
      <c r="BA262" s="148">
        <f t="shared" si="82"/>
        <v>0</v>
      </c>
    </row>
    <row r="263" spans="2:53" ht="13" hidden="1">
      <c r="B263" s="44"/>
      <c r="C263" s="74">
        <f t="shared" si="111"/>
        <v>0</v>
      </c>
      <c r="D263" s="126"/>
      <c r="E263" s="67"/>
      <c r="F263" s="68"/>
      <c r="G263" s="69">
        <f t="shared" si="97"/>
        <v>0</v>
      </c>
      <c r="H263" s="67"/>
      <c r="I263" s="68"/>
      <c r="J263" s="69">
        <f t="shared" si="98"/>
        <v>0</v>
      </c>
      <c r="K263" s="67"/>
      <c r="L263" s="68"/>
      <c r="M263" s="69">
        <f t="shared" si="99"/>
        <v>0</v>
      </c>
      <c r="N263" s="67"/>
      <c r="O263" s="68"/>
      <c r="P263" s="69">
        <f t="shared" si="100"/>
        <v>0</v>
      </c>
      <c r="Q263" s="67"/>
      <c r="R263" s="68"/>
      <c r="S263" s="69">
        <f t="shared" si="101"/>
        <v>0</v>
      </c>
      <c r="T263" s="67"/>
      <c r="U263" s="68"/>
      <c r="V263" s="69">
        <f t="shared" si="102"/>
        <v>0</v>
      </c>
      <c r="W263" s="67"/>
      <c r="X263" s="68"/>
      <c r="Y263" s="69">
        <f t="shared" si="103"/>
        <v>0</v>
      </c>
      <c r="Z263" s="67"/>
      <c r="AA263" s="68"/>
      <c r="AB263" s="69">
        <f t="shared" si="104"/>
        <v>0</v>
      </c>
      <c r="AC263" s="67"/>
      <c r="AD263" s="68"/>
      <c r="AE263" s="69">
        <f t="shared" si="105"/>
        <v>0</v>
      </c>
      <c r="AF263" s="67"/>
      <c r="AG263" s="68"/>
      <c r="AH263" s="69">
        <f t="shared" si="106"/>
        <v>0</v>
      </c>
      <c r="AI263" s="67"/>
      <c r="AJ263" s="68"/>
      <c r="AK263" s="69">
        <f t="shared" si="107"/>
        <v>0</v>
      </c>
      <c r="AL263" s="67"/>
      <c r="AM263" s="68"/>
      <c r="AN263" s="69">
        <f t="shared" si="108"/>
        <v>0</v>
      </c>
      <c r="AO263" s="67"/>
      <c r="AP263" s="68"/>
      <c r="AQ263" s="69">
        <f t="shared" si="109"/>
        <v>0</v>
      </c>
      <c r="AR263" s="67"/>
      <c r="AS263" s="68"/>
      <c r="AT263" s="69">
        <f t="shared" si="110"/>
        <v>0</v>
      </c>
      <c r="AY263" s="148">
        <f t="shared" si="81"/>
        <v>0</v>
      </c>
      <c r="BA263" s="148">
        <f t="shared" si="82"/>
        <v>0</v>
      </c>
    </row>
    <row r="264" spans="2:53" ht="13" hidden="1">
      <c r="B264" s="44"/>
      <c r="C264" s="74">
        <f t="shared" si="111"/>
        <v>0</v>
      </c>
      <c r="D264" s="126"/>
      <c r="E264" s="67"/>
      <c r="F264" s="68"/>
      <c r="G264" s="69">
        <f t="shared" si="97"/>
        <v>0</v>
      </c>
      <c r="H264" s="67"/>
      <c r="I264" s="68"/>
      <c r="J264" s="69">
        <f t="shared" si="98"/>
        <v>0</v>
      </c>
      <c r="K264" s="67"/>
      <c r="L264" s="68"/>
      <c r="M264" s="69">
        <f t="shared" si="99"/>
        <v>0</v>
      </c>
      <c r="N264" s="67"/>
      <c r="O264" s="68"/>
      <c r="P264" s="69">
        <f t="shared" si="100"/>
        <v>0</v>
      </c>
      <c r="Q264" s="67"/>
      <c r="R264" s="68"/>
      <c r="S264" s="69">
        <f t="shared" si="101"/>
        <v>0</v>
      </c>
      <c r="T264" s="67"/>
      <c r="U264" s="68"/>
      <c r="V264" s="69">
        <f t="shared" si="102"/>
        <v>0</v>
      </c>
      <c r="W264" s="67"/>
      <c r="X264" s="68"/>
      <c r="Y264" s="69">
        <f t="shared" si="103"/>
        <v>0</v>
      </c>
      <c r="Z264" s="67"/>
      <c r="AA264" s="68"/>
      <c r="AB264" s="69">
        <f t="shared" si="104"/>
        <v>0</v>
      </c>
      <c r="AC264" s="67"/>
      <c r="AD264" s="68"/>
      <c r="AE264" s="69">
        <f t="shared" si="105"/>
        <v>0</v>
      </c>
      <c r="AF264" s="67"/>
      <c r="AG264" s="68"/>
      <c r="AH264" s="69">
        <f t="shared" si="106"/>
        <v>0</v>
      </c>
      <c r="AI264" s="67"/>
      <c r="AJ264" s="68"/>
      <c r="AK264" s="69">
        <f t="shared" si="107"/>
        <v>0</v>
      </c>
      <c r="AL264" s="67"/>
      <c r="AM264" s="68"/>
      <c r="AN264" s="69">
        <f t="shared" si="108"/>
        <v>0</v>
      </c>
      <c r="AO264" s="67"/>
      <c r="AP264" s="68"/>
      <c r="AQ264" s="69">
        <f t="shared" si="109"/>
        <v>0</v>
      </c>
      <c r="AR264" s="67"/>
      <c r="AS264" s="68"/>
      <c r="AT264" s="69">
        <f t="shared" si="110"/>
        <v>0</v>
      </c>
      <c r="AY264" s="148">
        <f t="shared" si="81"/>
        <v>0</v>
      </c>
      <c r="BA264" s="148">
        <f t="shared" si="82"/>
        <v>0</v>
      </c>
    </row>
    <row r="265" spans="2:53" ht="13" hidden="1">
      <c r="B265" s="44"/>
      <c r="C265" s="74">
        <f t="shared" si="111"/>
        <v>0</v>
      </c>
      <c r="D265" s="126"/>
      <c r="E265" s="67"/>
      <c r="F265" s="68"/>
      <c r="G265" s="69">
        <f t="shared" si="97"/>
        <v>0</v>
      </c>
      <c r="H265" s="67"/>
      <c r="I265" s="68"/>
      <c r="J265" s="69">
        <f t="shared" si="98"/>
        <v>0</v>
      </c>
      <c r="K265" s="67"/>
      <c r="L265" s="68"/>
      <c r="M265" s="69">
        <f t="shared" si="99"/>
        <v>0</v>
      </c>
      <c r="N265" s="67"/>
      <c r="O265" s="68"/>
      <c r="P265" s="69">
        <f t="shared" si="100"/>
        <v>0</v>
      </c>
      <c r="Q265" s="67"/>
      <c r="R265" s="68"/>
      <c r="S265" s="69">
        <f t="shared" si="101"/>
        <v>0</v>
      </c>
      <c r="T265" s="67"/>
      <c r="U265" s="68"/>
      <c r="V265" s="69">
        <f t="shared" si="102"/>
        <v>0</v>
      </c>
      <c r="W265" s="67"/>
      <c r="X265" s="68"/>
      <c r="Y265" s="69">
        <f t="shared" si="103"/>
        <v>0</v>
      </c>
      <c r="Z265" s="67"/>
      <c r="AA265" s="68"/>
      <c r="AB265" s="69">
        <f t="shared" si="104"/>
        <v>0</v>
      </c>
      <c r="AC265" s="67"/>
      <c r="AD265" s="68"/>
      <c r="AE265" s="69">
        <f t="shared" si="105"/>
        <v>0</v>
      </c>
      <c r="AF265" s="67"/>
      <c r="AG265" s="68"/>
      <c r="AH265" s="69">
        <f t="shared" si="106"/>
        <v>0</v>
      </c>
      <c r="AI265" s="67"/>
      <c r="AJ265" s="68"/>
      <c r="AK265" s="69">
        <f t="shared" si="107"/>
        <v>0</v>
      </c>
      <c r="AL265" s="67"/>
      <c r="AM265" s="68"/>
      <c r="AN265" s="69">
        <f t="shared" si="108"/>
        <v>0</v>
      </c>
      <c r="AO265" s="67"/>
      <c r="AP265" s="68"/>
      <c r="AQ265" s="69">
        <f t="shared" si="109"/>
        <v>0</v>
      </c>
      <c r="AR265" s="67"/>
      <c r="AS265" s="68"/>
      <c r="AT265" s="69">
        <f t="shared" si="110"/>
        <v>0</v>
      </c>
      <c r="AY265" s="148">
        <f t="shared" si="81"/>
        <v>0</v>
      </c>
      <c r="BA265" s="148">
        <f t="shared" si="82"/>
        <v>0</v>
      </c>
    </row>
    <row r="266" spans="2:53" ht="13" hidden="1">
      <c r="B266" s="44"/>
      <c r="C266" s="74">
        <f t="shared" si="111"/>
        <v>0</v>
      </c>
      <c r="D266" s="126"/>
      <c r="E266" s="67"/>
      <c r="F266" s="68"/>
      <c r="G266" s="69">
        <f t="shared" si="97"/>
        <v>0</v>
      </c>
      <c r="H266" s="67"/>
      <c r="I266" s="68"/>
      <c r="J266" s="69">
        <f t="shared" si="98"/>
        <v>0</v>
      </c>
      <c r="K266" s="67"/>
      <c r="L266" s="68"/>
      <c r="M266" s="69">
        <f t="shared" si="99"/>
        <v>0</v>
      </c>
      <c r="N266" s="67"/>
      <c r="O266" s="68"/>
      <c r="P266" s="69">
        <f t="shared" si="100"/>
        <v>0</v>
      </c>
      <c r="Q266" s="67"/>
      <c r="R266" s="68"/>
      <c r="S266" s="69">
        <f t="shared" si="101"/>
        <v>0</v>
      </c>
      <c r="T266" s="67"/>
      <c r="U266" s="68"/>
      <c r="V266" s="69">
        <f t="shared" si="102"/>
        <v>0</v>
      </c>
      <c r="W266" s="67"/>
      <c r="X266" s="68"/>
      <c r="Y266" s="69">
        <f t="shared" si="103"/>
        <v>0</v>
      </c>
      <c r="Z266" s="67"/>
      <c r="AA266" s="68"/>
      <c r="AB266" s="69">
        <f t="shared" si="104"/>
        <v>0</v>
      </c>
      <c r="AC266" s="67"/>
      <c r="AD266" s="68"/>
      <c r="AE266" s="69">
        <f t="shared" si="105"/>
        <v>0</v>
      </c>
      <c r="AF266" s="67"/>
      <c r="AG266" s="68"/>
      <c r="AH266" s="69">
        <f t="shared" si="106"/>
        <v>0</v>
      </c>
      <c r="AI266" s="67"/>
      <c r="AJ266" s="68"/>
      <c r="AK266" s="69">
        <f t="shared" si="107"/>
        <v>0</v>
      </c>
      <c r="AL266" s="67"/>
      <c r="AM266" s="68"/>
      <c r="AN266" s="69">
        <f t="shared" si="108"/>
        <v>0</v>
      </c>
      <c r="AO266" s="67"/>
      <c r="AP266" s="68"/>
      <c r="AQ266" s="69">
        <f t="shared" si="109"/>
        <v>0</v>
      </c>
      <c r="AR266" s="67"/>
      <c r="AS266" s="68"/>
      <c r="AT266" s="69">
        <f t="shared" si="110"/>
        <v>0</v>
      </c>
      <c r="AY266" s="148">
        <f t="shared" ref="AY266:AY281" si="112">IF(AND(C266&gt;0,OR(B266="",D266="")),1,0)</f>
        <v>0</v>
      </c>
      <c r="BA266" s="148">
        <f t="shared" si="82"/>
        <v>0</v>
      </c>
    </row>
    <row r="267" spans="2:53" ht="13" hidden="1">
      <c r="B267" s="44"/>
      <c r="C267" s="74">
        <f t="shared" si="111"/>
        <v>0</v>
      </c>
      <c r="D267" s="126"/>
      <c r="E267" s="67"/>
      <c r="F267" s="68"/>
      <c r="G267" s="69">
        <f t="shared" si="97"/>
        <v>0</v>
      </c>
      <c r="H267" s="67"/>
      <c r="I267" s="68"/>
      <c r="J267" s="69">
        <f t="shared" si="98"/>
        <v>0</v>
      </c>
      <c r="K267" s="67"/>
      <c r="L267" s="68"/>
      <c r="M267" s="69">
        <f t="shared" si="99"/>
        <v>0</v>
      </c>
      <c r="N267" s="67"/>
      <c r="O267" s="68"/>
      <c r="P267" s="69">
        <f t="shared" si="100"/>
        <v>0</v>
      </c>
      <c r="Q267" s="67"/>
      <c r="R267" s="68"/>
      <c r="S267" s="69">
        <f t="shared" si="101"/>
        <v>0</v>
      </c>
      <c r="T267" s="67"/>
      <c r="U267" s="68"/>
      <c r="V267" s="69">
        <f t="shared" si="102"/>
        <v>0</v>
      </c>
      <c r="W267" s="67"/>
      <c r="X267" s="68"/>
      <c r="Y267" s="69">
        <f t="shared" si="103"/>
        <v>0</v>
      </c>
      <c r="Z267" s="67"/>
      <c r="AA267" s="68"/>
      <c r="AB267" s="69">
        <f t="shared" si="104"/>
        <v>0</v>
      </c>
      <c r="AC267" s="67"/>
      <c r="AD267" s="68"/>
      <c r="AE267" s="69">
        <f t="shared" si="105"/>
        <v>0</v>
      </c>
      <c r="AF267" s="67"/>
      <c r="AG267" s="68"/>
      <c r="AH267" s="69">
        <f t="shared" si="106"/>
        <v>0</v>
      </c>
      <c r="AI267" s="67"/>
      <c r="AJ267" s="68"/>
      <c r="AK267" s="69">
        <f t="shared" si="107"/>
        <v>0</v>
      </c>
      <c r="AL267" s="67"/>
      <c r="AM267" s="68"/>
      <c r="AN267" s="69">
        <f t="shared" si="108"/>
        <v>0</v>
      </c>
      <c r="AO267" s="67"/>
      <c r="AP267" s="68"/>
      <c r="AQ267" s="69">
        <f t="shared" si="109"/>
        <v>0</v>
      </c>
      <c r="AR267" s="67"/>
      <c r="AS267" s="68"/>
      <c r="AT267" s="69">
        <f t="shared" si="110"/>
        <v>0</v>
      </c>
      <c r="AY267" s="148">
        <f t="shared" si="112"/>
        <v>0</v>
      </c>
      <c r="BA267" s="148">
        <f t="shared" si="82"/>
        <v>0</v>
      </c>
    </row>
    <row r="268" spans="2:53" ht="13" hidden="1">
      <c r="B268" s="44"/>
      <c r="C268" s="74">
        <f t="shared" si="111"/>
        <v>0</v>
      </c>
      <c r="D268" s="126"/>
      <c r="E268" s="67"/>
      <c r="F268" s="68"/>
      <c r="G268" s="69">
        <f t="shared" si="97"/>
        <v>0</v>
      </c>
      <c r="H268" s="67"/>
      <c r="I268" s="68"/>
      <c r="J268" s="69">
        <f t="shared" si="98"/>
        <v>0</v>
      </c>
      <c r="K268" s="67"/>
      <c r="L268" s="68"/>
      <c r="M268" s="69">
        <f t="shared" si="99"/>
        <v>0</v>
      </c>
      <c r="N268" s="67"/>
      <c r="O268" s="68"/>
      <c r="P268" s="69">
        <f t="shared" si="100"/>
        <v>0</v>
      </c>
      <c r="Q268" s="67"/>
      <c r="R268" s="68"/>
      <c r="S268" s="69">
        <f t="shared" si="101"/>
        <v>0</v>
      </c>
      <c r="T268" s="67"/>
      <c r="U268" s="68"/>
      <c r="V268" s="69">
        <f t="shared" si="102"/>
        <v>0</v>
      </c>
      <c r="W268" s="67"/>
      <c r="X268" s="68"/>
      <c r="Y268" s="69">
        <f t="shared" si="103"/>
        <v>0</v>
      </c>
      <c r="Z268" s="67"/>
      <c r="AA268" s="68"/>
      <c r="AB268" s="69">
        <f t="shared" si="104"/>
        <v>0</v>
      </c>
      <c r="AC268" s="67"/>
      <c r="AD268" s="68"/>
      <c r="AE268" s="69">
        <f t="shared" si="105"/>
        <v>0</v>
      </c>
      <c r="AF268" s="67"/>
      <c r="AG268" s="68"/>
      <c r="AH268" s="69">
        <f t="shared" si="106"/>
        <v>0</v>
      </c>
      <c r="AI268" s="67"/>
      <c r="AJ268" s="68"/>
      <c r="AK268" s="69">
        <f t="shared" si="107"/>
        <v>0</v>
      </c>
      <c r="AL268" s="67"/>
      <c r="AM268" s="68"/>
      <c r="AN268" s="69">
        <f t="shared" si="108"/>
        <v>0</v>
      </c>
      <c r="AO268" s="67"/>
      <c r="AP268" s="68"/>
      <c r="AQ268" s="69">
        <f t="shared" si="109"/>
        <v>0</v>
      </c>
      <c r="AR268" s="67"/>
      <c r="AS268" s="68"/>
      <c r="AT268" s="69">
        <f t="shared" si="110"/>
        <v>0</v>
      </c>
      <c r="AY268" s="148">
        <f t="shared" si="112"/>
        <v>0</v>
      </c>
      <c r="BA268" s="148">
        <f t="shared" ref="BA268:BA281" si="113">IF(OR(COUNTA(AR268:AS268)=1,COUNTA(AO268:AP268)=1,COUNTA(AL268:AM268)=1,COUNTA(AI268:AJ268)=1,COUNTA(AF268:AG268)=1,COUNTA(AC268:AD268)=1,COUNTA(Z268:AA268)=1,COUNTA(W268:X268)=1,COUNTA(T268:U268)=1,COUNTA(Q268:R268)=1,COUNTA(N268:O268)=1,COUNTA(K268:L268)=1,COUNTA(H268:I268)=1,COUNTA(E268:F268)=1),1,0)</f>
        <v>0</v>
      </c>
    </row>
    <row r="269" spans="2:53" ht="13" hidden="1">
      <c r="B269" s="44"/>
      <c r="C269" s="74">
        <f t="shared" si="111"/>
        <v>0</v>
      </c>
      <c r="D269" s="126"/>
      <c r="E269" s="67"/>
      <c r="F269" s="68"/>
      <c r="G269" s="69">
        <f t="shared" si="97"/>
        <v>0</v>
      </c>
      <c r="H269" s="67"/>
      <c r="I269" s="68"/>
      <c r="J269" s="69">
        <f t="shared" si="98"/>
        <v>0</v>
      </c>
      <c r="K269" s="67"/>
      <c r="L269" s="68"/>
      <c r="M269" s="69">
        <f t="shared" si="99"/>
        <v>0</v>
      </c>
      <c r="N269" s="67"/>
      <c r="O269" s="68"/>
      <c r="P269" s="69">
        <f t="shared" si="100"/>
        <v>0</v>
      </c>
      <c r="Q269" s="67"/>
      <c r="R269" s="68"/>
      <c r="S269" s="69">
        <f t="shared" si="101"/>
        <v>0</v>
      </c>
      <c r="T269" s="67"/>
      <c r="U269" s="68"/>
      <c r="V269" s="69">
        <f t="shared" si="102"/>
        <v>0</v>
      </c>
      <c r="W269" s="67"/>
      <c r="X269" s="68"/>
      <c r="Y269" s="69">
        <f t="shared" si="103"/>
        <v>0</v>
      </c>
      <c r="Z269" s="67"/>
      <c r="AA269" s="68"/>
      <c r="AB269" s="69">
        <f t="shared" si="104"/>
        <v>0</v>
      </c>
      <c r="AC269" s="67"/>
      <c r="AD269" s="68"/>
      <c r="AE269" s="69">
        <f t="shared" si="105"/>
        <v>0</v>
      </c>
      <c r="AF269" s="67"/>
      <c r="AG269" s="68"/>
      <c r="AH269" s="69">
        <f t="shared" si="106"/>
        <v>0</v>
      </c>
      <c r="AI269" s="67"/>
      <c r="AJ269" s="68"/>
      <c r="AK269" s="69">
        <f t="shared" si="107"/>
        <v>0</v>
      </c>
      <c r="AL269" s="67"/>
      <c r="AM269" s="68"/>
      <c r="AN269" s="69">
        <f t="shared" si="108"/>
        <v>0</v>
      </c>
      <c r="AO269" s="67"/>
      <c r="AP269" s="68"/>
      <c r="AQ269" s="69">
        <f t="shared" si="109"/>
        <v>0</v>
      </c>
      <c r="AR269" s="67"/>
      <c r="AS269" s="68"/>
      <c r="AT269" s="69">
        <f t="shared" si="110"/>
        <v>0</v>
      </c>
      <c r="AY269" s="148">
        <f t="shared" si="112"/>
        <v>0</v>
      </c>
      <c r="BA269" s="148">
        <f t="shared" si="113"/>
        <v>0</v>
      </c>
    </row>
    <row r="270" spans="2:53" ht="13" hidden="1">
      <c r="B270" s="44"/>
      <c r="C270" s="74">
        <f t="shared" si="111"/>
        <v>0</v>
      </c>
      <c r="D270" s="126"/>
      <c r="E270" s="67"/>
      <c r="F270" s="68"/>
      <c r="G270" s="69">
        <f t="shared" si="97"/>
        <v>0</v>
      </c>
      <c r="H270" s="67"/>
      <c r="I270" s="68"/>
      <c r="J270" s="69">
        <f t="shared" si="98"/>
        <v>0</v>
      </c>
      <c r="K270" s="67"/>
      <c r="L270" s="68"/>
      <c r="M270" s="69">
        <f t="shared" si="99"/>
        <v>0</v>
      </c>
      <c r="N270" s="67"/>
      <c r="O270" s="68"/>
      <c r="P270" s="69">
        <f t="shared" si="100"/>
        <v>0</v>
      </c>
      <c r="Q270" s="67"/>
      <c r="R270" s="68"/>
      <c r="S270" s="69">
        <f t="shared" si="101"/>
        <v>0</v>
      </c>
      <c r="T270" s="67"/>
      <c r="U270" s="68"/>
      <c r="V270" s="69">
        <f t="shared" si="102"/>
        <v>0</v>
      </c>
      <c r="W270" s="67"/>
      <c r="X270" s="68"/>
      <c r="Y270" s="69">
        <f t="shared" si="103"/>
        <v>0</v>
      </c>
      <c r="Z270" s="67"/>
      <c r="AA270" s="68"/>
      <c r="AB270" s="69">
        <f t="shared" si="104"/>
        <v>0</v>
      </c>
      <c r="AC270" s="67"/>
      <c r="AD270" s="68"/>
      <c r="AE270" s="69">
        <f t="shared" si="105"/>
        <v>0</v>
      </c>
      <c r="AF270" s="67"/>
      <c r="AG270" s="68"/>
      <c r="AH270" s="69">
        <f t="shared" si="106"/>
        <v>0</v>
      </c>
      <c r="AI270" s="67"/>
      <c r="AJ270" s="68"/>
      <c r="AK270" s="69">
        <f t="shared" si="107"/>
        <v>0</v>
      </c>
      <c r="AL270" s="67"/>
      <c r="AM270" s="68"/>
      <c r="AN270" s="69">
        <f t="shared" si="108"/>
        <v>0</v>
      </c>
      <c r="AO270" s="67"/>
      <c r="AP270" s="68"/>
      <c r="AQ270" s="69">
        <f t="shared" si="109"/>
        <v>0</v>
      </c>
      <c r="AR270" s="67"/>
      <c r="AS270" s="68"/>
      <c r="AT270" s="69">
        <f t="shared" si="110"/>
        <v>0</v>
      </c>
      <c r="AY270" s="148">
        <f t="shared" si="112"/>
        <v>0</v>
      </c>
      <c r="BA270" s="148">
        <f t="shared" si="113"/>
        <v>0</v>
      </c>
    </row>
    <row r="271" spans="2:53" ht="13" hidden="1">
      <c r="B271" s="44"/>
      <c r="C271" s="74">
        <f t="shared" si="111"/>
        <v>0</v>
      </c>
      <c r="D271" s="126"/>
      <c r="E271" s="67"/>
      <c r="F271" s="68"/>
      <c r="G271" s="69">
        <f t="shared" si="97"/>
        <v>0</v>
      </c>
      <c r="H271" s="67"/>
      <c r="I271" s="68"/>
      <c r="J271" s="69">
        <f t="shared" si="98"/>
        <v>0</v>
      </c>
      <c r="K271" s="67"/>
      <c r="L271" s="68"/>
      <c r="M271" s="69">
        <f t="shared" si="99"/>
        <v>0</v>
      </c>
      <c r="N271" s="67"/>
      <c r="O271" s="68"/>
      <c r="P271" s="69">
        <f t="shared" si="100"/>
        <v>0</v>
      </c>
      <c r="Q271" s="67"/>
      <c r="R271" s="68"/>
      <c r="S271" s="69">
        <f t="shared" si="101"/>
        <v>0</v>
      </c>
      <c r="T271" s="67"/>
      <c r="U271" s="68"/>
      <c r="V271" s="69">
        <f t="shared" si="102"/>
        <v>0</v>
      </c>
      <c r="W271" s="67"/>
      <c r="X271" s="68"/>
      <c r="Y271" s="69">
        <f t="shared" si="103"/>
        <v>0</v>
      </c>
      <c r="Z271" s="67"/>
      <c r="AA271" s="68"/>
      <c r="AB271" s="69">
        <f t="shared" si="104"/>
        <v>0</v>
      </c>
      <c r="AC271" s="67"/>
      <c r="AD271" s="68"/>
      <c r="AE271" s="69">
        <f t="shared" si="105"/>
        <v>0</v>
      </c>
      <c r="AF271" s="67"/>
      <c r="AG271" s="68"/>
      <c r="AH271" s="69">
        <f t="shared" si="106"/>
        <v>0</v>
      </c>
      <c r="AI271" s="67"/>
      <c r="AJ271" s="68"/>
      <c r="AK271" s="69">
        <f t="shared" si="107"/>
        <v>0</v>
      </c>
      <c r="AL271" s="67"/>
      <c r="AM271" s="68"/>
      <c r="AN271" s="69">
        <f t="shared" si="108"/>
        <v>0</v>
      </c>
      <c r="AO271" s="67"/>
      <c r="AP271" s="68"/>
      <c r="AQ271" s="69">
        <f t="shared" si="109"/>
        <v>0</v>
      </c>
      <c r="AR271" s="67"/>
      <c r="AS271" s="68"/>
      <c r="AT271" s="69">
        <f t="shared" si="110"/>
        <v>0</v>
      </c>
      <c r="AY271" s="148">
        <f t="shared" si="112"/>
        <v>0</v>
      </c>
      <c r="BA271" s="148">
        <f t="shared" si="113"/>
        <v>0</v>
      </c>
    </row>
    <row r="272" spans="2:53" ht="13" hidden="1">
      <c r="B272" s="44"/>
      <c r="C272" s="74">
        <f t="shared" si="111"/>
        <v>0</v>
      </c>
      <c r="D272" s="126"/>
      <c r="E272" s="67"/>
      <c r="F272" s="68"/>
      <c r="G272" s="69">
        <f t="shared" si="97"/>
        <v>0</v>
      </c>
      <c r="H272" s="67"/>
      <c r="I272" s="68"/>
      <c r="J272" s="69">
        <f t="shared" si="98"/>
        <v>0</v>
      </c>
      <c r="K272" s="67"/>
      <c r="L272" s="68"/>
      <c r="M272" s="69">
        <f t="shared" si="99"/>
        <v>0</v>
      </c>
      <c r="N272" s="67"/>
      <c r="O272" s="68"/>
      <c r="P272" s="69">
        <f t="shared" si="100"/>
        <v>0</v>
      </c>
      <c r="Q272" s="67"/>
      <c r="R272" s="68"/>
      <c r="S272" s="69">
        <f t="shared" si="101"/>
        <v>0</v>
      </c>
      <c r="T272" s="67"/>
      <c r="U272" s="68"/>
      <c r="V272" s="69">
        <f t="shared" si="102"/>
        <v>0</v>
      </c>
      <c r="W272" s="67"/>
      <c r="X272" s="68"/>
      <c r="Y272" s="69">
        <f t="shared" si="103"/>
        <v>0</v>
      </c>
      <c r="Z272" s="67"/>
      <c r="AA272" s="68"/>
      <c r="AB272" s="69">
        <f t="shared" si="104"/>
        <v>0</v>
      </c>
      <c r="AC272" s="67"/>
      <c r="AD272" s="68"/>
      <c r="AE272" s="69">
        <f t="shared" si="105"/>
        <v>0</v>
      </c>
      <c r="AF272" s="67"/>
      <c r="AG272" s="68"/>
      <c r="AH272" s="69">
        <f t="shared" si="106"/>
        <v>0</v>
      </c>
      <c r="AI272" s="67"/>
      <c r="AJ272" s="68"/>
      <c r="AK272" s="69">
        <f t="shared" si="107"/>
        <v>0</v>
      </c>
      <c r="AL272" s="67"/>
      <c r="AM272" s="68"/>
      <c r="AN272" s="69">
        <f t="shared" si="108"/>
        <v>0</v>
      </c>
      <c r="AO272" s="67"/>
      <c r="AP272" s="68"/>
      <c r="AQ272" s="69">
        <f t="shared" si="109"/>
        <v>0</v>
      </c>
      <c r="AR272" s="67"/>
      <c r="AS272" s="68"/>
      <c r="AT272" s="69">
        <f t="shared" si="110"/>
        <v>0</v>
      </c>
      <c r="AY272" s="148">
        <f t="shared" si="112"/>
        <v>0</v>
      </c>
      <c r="BA272" s="148">
        <f t="shared" si="113"/>
        <v>0</v>
      </c>
    </row>
    <row r="273" spans="2:53" ht="13" hidden="1">
      <c r="B273" s="44"/>
      <c r="C273" s="74">
        <f t="shared" si="111"/>
        <v>0</v>
      </c>
      <c r="D273" s="126"/>
      <c r="E273" s="67"/>
      <c r="F273" s="68"/>
      <c r="G273" s="69">
        <f t="shared" si="97"/>
        <v>0</v>
      </c>
      <c r="H273" s="67"/>
      <c r="I273" s="68"/>
      <c r="J273" s="69">
        <f t="shared" si="98"/>
        <v>0</v>
      </c>
      <c r="K273" s="67"/>
      <c r="L273" s="68"/>
      <c r="M273" s="69">
        <f t="shared" si="99"/>
        <v>0</v>
      </c>
      <c r="N273" s="67"/>
      <c r="O273" s="68"/>
      <c r="P273" s="69">
        <f t="shared" si="100"/>
        <v>0</v>
      </c>
      <c r="Q273" s="67"/>
      <c r="R273" s="68"/>
      <c r="S273" s="69">
        <f t="shared" si="101"/>
        <v>0</v>
      </c>
      <c r="T273" s="67"/>
      <c r="U273" s="68"/>
      <c r="V273" s="69">
        <f t="shared" si="102"/>
        <v>0</v>
      </c>
      <c r="W273" s="67"/>
      <c r="X273" s="68"/>
      <c r="Y273" s="69">
        <f t="shared" si="103"/>
        <v>0</v>
      </c>
      <c r="Z273" s="67"/>
      <c r="AA273" s="68"/>
      <c r="AB273" s="69">
        <f t="shared" si="104"/>
        <v>0</v>
      </c>
      <c r="AC273" s="67"/>
      <c r="AD273" s="68"/>
      <c r="AE273" s="69">
        <f t="shared" si="105"/>
        <v>0</v>
      </c>
      <c r="AF273" s="67"/>
      <c r="AG273" s="68"/>
      <c r="AH273" s="69">
        <f t="shared" si="106"/>
        <v>0</v>
      </c>
      <c r="AI273" s="67"/>
      <c r="AJ273" s="68"/>
      <c r="AK273" s="69">
        <f t="shared" si="107"/>
        <v>0</v>
      </c>
      <c r="AL273" s="67"/>
      <c r="AM273" s="68"/>
      <c r="AN273" s="69">
        <f t="shared" si="108"/>
        <v>0</v>
      </c>
      <c r="AO273" s="67"/>
      <c r="AP273" s="68"/>
      <c r="AQ273" s="69">
        <f t="shared" si="109"/>
        <v>0</v>
      </c>
      <c r="AR273" s="67"/>
      <c r="AS273" s="68"/>
      <c r="AT273" s="69">
        <f t="shared" si="110"/>
        <v>0</v>
      </c>
      <c r="AY273" s="148">
        <f t="shared" si="112"/>
        <v>0</v>
      </c>
      <c r="BA273" s="148">
        <f t="shared" si="113"/>
        <v>0</v>
      </c>
    </row>
    <row r="274" spans="2:53" ht="13" hidden="1">
      <c r="B274" s="44"/>
      <c r="C274" s="74">
        <f t="shared" si="111"/>
        <v>0</v>
      </c>
      <c r="D274" s="126"/>
      <c r="E274" s="67"/>
      <c r="F274" s="68"/>
      <c r="G274" s="69">
        <f t="shared" si="97"/>
        <v>0</v>
      </c>
      <c r="H274" s="67"/>
      <c r="I274" s="68"/>
      <c r="J274" s="69">
        <f t="shared" si="98"/>
        <v>0</v>
      </c>
      <c r="K274" s="67"/>
      <c r="L274" s="68"/>
      <c r="M274" s="69">
        <f t="shared" si="99"/>
        <v>0</v>
      </c>
      <c r="N274" s="67"/>
      <c r="O274" s="68"/>
      <c r="P274" s="69">
        <f t="shared" si="100"/>
        <v>0</v>
      </c>
      <c r="Q274" s="67"/>
      <c r="R274" s="68"/>
      <c r="S274" s="69">
        <f t="shared" si="101"/>
        <v>0</v>
      </c>
      <c r="T274" s="67"/>
      <c r="U274" s="68"/>
      <c r="V274" s="69">
        <f t="shared" si="102"/>
        <v>0</v>
      </c>
      <c r="W274" s="67"/>
      <c r="X274" s="68"/>
      <c r="Y274" s="69">
        <f t="shared" si="103"/>
        <v>0</v>
      </c>
      <c r="Z274" s="67"/>
      <c r="AA274" s="68"/>
      <c r="AB274" s="69">
        <f t="shared" si="104"/>
        <v>0</v>
      </c>
      <c r="AC274" s="67"/>
      <c r="AD274" s="68"/>
      <c r="AE274" s="69">
        <f t="shared" si="105"/>
        <v>0</v>
      </c>
      <c r="AF274" s="67"/>
      <c r="AG274" s="68"/>
      <c r="AH274" s="69">
        <f t="shared" si="106"/>
        <v>0</v>
      </c>
      <c r="AI274" s="67"/>
      <c r="AJ274" s="68"/>
      <c r="AK274" s="69">
        <f t="shared" si="107"/>
        <v>0</v>
      </c>
      <c r="AL274" s="67"/>
      <c r="AM274" s="68"/>
      <c r="AN274" s="69">
        <f t="shared" si="108"/>
        <v>0</v>
      </c>
      <c r="AO274" s="67"/>
      <c r="AP274" s="68"/>
      <c r="AQ274" s="69">
        <f t="shared" si="109"/>
        <v>0</v>
      </c>
      <c r="AR274" s="67"/>
      <c r="AS274" s="68"/>
      <c r="AT274" s="69">
        <f t="shared" si="110"/>
        <v>0</v>
      </c>
      <c r="AY274" s="148">
        <f t="shared" si="112"/>
        <v>0</v>
      </c>
      <c r="BA274" s="148">
        <f t="shared" si="113"/>
        <v>0</v>
      </c>
    </row>
    <row r="275" spans="2:53" ht="13" hidden="1">
      <c r="B275" s="44"/>
      <c r="C275" s="74">
        <f t="shared" si="111"/>
        <v>0</v>
      </c>
      <c r="D275" s="126"/>
      <c r="E275" s="67"/>
      <c r="F275" s="68"/>
      <c r="G275" s="69">
        <f t="shared" si="97"/>
        <v>0</v>
      </c>
      <c r="H275" s="67"/>
      <c r="I275" s="68"/>
      <c r="J275" s="69">
        <f t="shared" si="98"/>
        <v>0</v>
      </c>
      <c r="K275" s="67"/>
      <c r="L275" s="68"/>
      <c r="M275" s="69">
        <f t="shared" si="99"/>
        <v>0</v>
      </c>
      <c r="N275" s="67"/>
      <c r="O275" s="68"/>
      <c r="P275" s="69">
        <f t="shared" si="100"/>
        <v>0</v>
      </c>
      <c r="Q275" s="67"/>
      <c r="R275" s="68"/>
      <c r="S275" s="69">
        <f t="shared" si="101"/>
        <v>0</v>
      </c>
      <c r="T275" s="67"/>
      <c r="U275" s="68"/>
      <c r="V275" s="69">
        <f t="shared" si="102"/>
        <v>0</v>
      </c>
      <c r="W275" s="67"/>
      <c r="X275" s="68"/>
      <c r="Y275" s="69">
        <f t="shared" si="103"/>
        <v>0</v>
      </c>
      <c r="Z275" s="67"/>
      <c r="AA275" s="68"/>
      <c r="AB275" s="69">
        <f t="shared" si="104"/>
        <v>0</v>
      </c>
      <c r="AC275" s="67"/>
      <c r="AD275" s="68"/>
      <c r="AE275" s="69">
        <f t="shared" si="105"/>
        <v>0</v>
      </c>
      <c r="AF275" s="67"/>
      <c r="AG275" s="68"/>
      <c r="AH275" s="69">
        <f t="shared" si="106"/>
        <v>0</v>
      </c>
      <c r="AI275" s="67"/>
      <c r="AJ275" s="68"/>
      <c r="AK275" s="69">
        <f t="shared" si="107"/>
        <v>0</v>
      </c>
      <c r="AL275" s="67"/>
      <c r="AM275" s="68"/>
      <c r="AN275" s="69">
        <f t="shared" si="108"/>
        <v>0</v>
      </c>
      <c r="AO275" s="67"/>
      <c r="AP275" s="68"/>
      <c r="AQ275" s="69">
        <f t="shared" si="109"/>
        <v>0</v>
      </c>
      <c r="AR275" s="67"/>
      <c r="AS275" s="68"/>
      <c r="AT275" s="69">
        <f t="shared" si="110"/>
        <v>0</v>
      </c>
      <c r="AY275" s="148">
        <f t="shared" si="112"/>
        <v>0</v>
      </c>
      <c r="BA275" s="148">
        <f t="shared" si="113"/>
        <v>0</v>
      </c>
    </row>
    <row r="276" spans="2:53" ht="13" hidden="1">
      <c r="B276" s="44"/>
      <c r="C276" s="74">
        <f t="shared" si="111"/>
        <v>0</v>
      </c>
      <c r="D276" s="126"/>
      <c r="E276" s="67"/>
      <c r="F276" s="68"/>
      <c r="G276" s="69">
        <f t="shared" si="97"/>
        <v>0</v>
      </c>
      <c r="H276" s="67"/>
      <c r="I276" s="68"/>
      <c r="J276" s="69">
        <f t="shared" si="98"/>
        <v>0</v>
      </c>
      <c r="K276" s="67"/>
      <c r="L276" s="68"/>
      <c r="M276" s="69">
        <f t="shared" si="99"/>
        <v>0</v>
      </c>
      <c r="N276" s="67"/>
      <c r="O276" s="68"/>
      <c r="P276" s="69">
        <f t="shared" si="100"/>
        <v>0</v>
      </c>
      <c r="Q276" s="67"/>
      <c r="R276" s="68"/>
      <c r="S276" s="69">
        <f t="shared" si="101"/>
        <v>0</v>
      </c>
      <c r="T276" s="67"/>
      <c r="U276" s="68"/>
      <c r="V276" s="69">
        <f t="shared" si="102"/>
        <v>0</v>
      </c>
      <c r="W276" s="67"/>
      <c r="X276" s="68"/>
      <c r="Y276" s="69">
        <f t="shared" si="103"/>
        <v>0</v>
      </c>
      <c r="Z276" s="67"/>
      <c r="AA276" s="68"/>
      <c r="AB276" s="69">
        <f t="shared" si="104"/>
        <v>0</v>
      </c>
      <c r="AC276" s="67"/>
      <c r="AD276" s="68"/>
      <c r="AE276" s="69">
        <f t="shared" si="105"/>
        <v>0</v>
      </c>
      <c r="AF276" s="67"/>
      <c r="AG276" s="68"/>
      <c r="AH276" s="69">
        <f t="shared" si="106"/>
        <v>0</v>
      </c>
      <c r="AI276" s="67"/>
      <c r="AJ276" s="68"/>
      <c r="AK276" s="69">
        <f t="shared" si="107"/>
        <v>0</v>
      </c>
      <c r="AL276" s="67"/>
      <c r="AM276" s="68"/>
      <c r="AN276" s="69">
        <f t="shared" si="108"/>
        <v>0</v>
      </c>
      <c r="AO276" s="67"/>
      <c r="AP276" s="68"/>
      <c r="AQ276" s="69">
        <f t="shared" si="109"/>
        <v>0</v>
      </c>
      <c r="AR276" s="67"/>
      <c r="AS276" s="68"/>
      <c r="AT276" s="69">
        <f t="shared" si="110"/>
        <v>0</v>
      </c>
      <c r="AY276" s="148">
        <f t="shared" si="112"/>
        <v>0</v>
      </c>
      <c r="BA276" s="148">
        <f t="shared" si="113"/>
        <v>0</v>
      </c>
    </row>
    <row r="277" spans="2:53" ht="13" hidden="1">
      <c r="B277" s="44"/>
      <c r="C277" s="74">
        <f t="shared" si="111"/>
        <v>0</v>
      </c>
      <c r="D277" s="126"/>
      <c r="E277" s="67"/>
      <c r="F277" s="68"/>
      <c r="G277" s="69">
        <f t="shared" si="97"/>
        <v>0</v>
      </c>
      <c r="H277" s="67"/>
      <c r="I277" s="68"/>
      <c r="J277" s="69">
        <f t="shared" si="98"/>
        <v>0</v>
      </c>
      <c r="K277" s="67"/>
      <c r="L277" s="68"/>
      <c r="M277" s="69">
        <f t="shared" si="99"/>
        <v>0</v>
      </c>
      <c r="N277" s="67"/>
      <c r="O277" s="68"/>
      <c r="P277" s="69">
        <f t="shared" si="100"/>
        <v>0</v>
      </c>
      <c r="Q277" s="67"/>
      <c r="R277" s="68"/>
      <c r="S277" s="69">
        <f t="shared" si="101"/>
        <v>0</v>
      </c>
      <c r="T277" s="67"/>
      <c r="U277" s="68"/>
      <c r="V277" s="69">
        <f t="shared" si="102"/>
        <v>0</v>
      </c>
      <c r="W277" s="67"/>
      <c r="X277" s="68"/>
      <c r="Y277" s="69">
        <f t="shared" si="103"/>
        <v>0</v>
      </c>
      <c r="Z277" s="67"/>
      <c r="AA277" s="68"/>
      <c r="AB277" s="69">
        <f t="shared" si="104"/>
        <v>0</v>
      </c>
      <c r="AC277" s="67"/>
      <c r="AD277" s="68"/>
      <c r="AE277" s="69">
        <f t="shared" si="105"/>
        <v>0</v>
      </c>
      <c r="AF277" s="67"/>
      <c r="AG277" s="68"/>
      <c r="AH277" s="69">
        <f t="shared" si="106"/>
        <v>0</v>
      </c>
      <c r="AI277" s="67"/>
      <c r="AJ277" s="68"/>
      <c r="AK277" s="69">
        <f t="shared" si="107"/>
        <v>0</v>
      </c>
      <c r="AL277" s="67"/>
      <c r="AM277" s="68"/>
      <c r="AN277" s="69">
        <f t="shared" si="108"/>
        <v>0</v>
      </c>
      <c r="AO277" s="67"/>
      <c r="AP277" s="68"/>
      <c r="AQ277" s="69">
        <f t="shared" si="109"/>
        <v>0</v>
      </c>
      <c r="AR277" s="67"/>
      <c r="AS277" s="68"/>
      <c r="AT277" s="69">
        <f t="shared" si="110"/>
        <v>0</v>
      </c>
      <c r="AY277" s="148">
        <f t="shared" si="112"/>
        <v>0</v>
      </c>
      <c r="BA277" s="148">
        <f t="shared" si="113"/>
        <v>0</v>
      </c>
    </row>
    <row r="278" spans="2:53" ht="13" hidden="1">
      <c r="B278" s="44"/>
      <c r="C278" s="74">
        <f t="shared" si="111"/>
        <v>0</v>
      </c>
      <c r="D278" s="126"/>
      <c r="E278" s="67"/>
      <c r="F278" s="68"/>
      <c r="G278" s="69">
        <f t="shared" si="97"/>
        <v>0</v>
      </c>
      <c r="H278" s="67"/>
      <c r="I278" s="68"/>
      <c r="J278" s="69">
        <f t="shared" si="98"/>
        <v>0</v>
      </c>
      <c r="K278" s="67"/>
      <c r="L278" s="68"/>
      <c r="M278" s="69">
        <f t="shared" si="99"/>
        <v>0</v>
      </c>
      <c r="N278" s="67"/>
      <c r="O278" s="68"/>
      <c r="P278" s="69">
        <f t="shared" si="100"/>
        <v>0</v>
      </c>
      <c r="Q278" s="67"/>
      <c r="R278" s="68"/>
      <c r="S278" s="69">
        <f t="shared" si="101"/>
        <v>0</v>
      </c>
      <c r="T278" s="67"/>
      <c r="U278" s="68"/>
      <c r="V278" s="69">
        <f t="shared" si="102"/>
        <v>0</v>
      </c>
      <c r="W278" s="67"/>
      <c r="X278" s="68"/>
      <c r="Y278" s="69">
        <f t="shared" si="103"/>
        <v>0</v>
      </c>
      <c r="Z278" s="67"/>
      <c r="AA278" s="68"/>
      <c r="AB278" s="69">
        <f t="shared" si="104"/>
        <v>0</v>
      </c>
      <c r="AC278" s="67"/>
      <c r="AD278" s="68"/>
      <c r="AE278" s="69">
        <f t="shared" si="105"/>
        <v>0</v>
      </c>
      <c r="AF278" s="67"/>
      <c r="AG278" s="68"/>
      <c r="AH278" s="69">
        <f t="shared" si="106"/>
        <v>0</v>
      </c>
      <c r="AI278" s="67"/>
      <c r="AJ278" s="68"/>
      <c r="AK278" s="69">
        <f t="shared" si="107"/>
        <v>0</v>
      </c>
      <c r="AL278" s="67"/>
      <c r="AM278" s="68"/>
      <c r="AN278" s="69">
        <f t="shared" si="108"/>
        <v>0</v>
      </c>
      <c r="AO278" s="67"/>
      <c r="AP278" s="68"/>
      <c r="AQ278" s="69">
        <f t="shared" si="109"/>
        <v>0</v>
      </c>
      <c r="AR278" s="67"/>
      <c r="AS278" s="68"/>
      <c r="AT278" s="69">
        <f t="shared" si="110"/>
        <v>0</v>
      </c>
      <c r="AY278" s="148">
        <f t="shared" si="112"/>
        <v>0</v>
      </c>
      <c r="BA278" s="148">
        <f t="shared" si="113"/>
        <v>0</v>
      </c>
    </row>
    <row r="279" spans="2:53" ht="13" hidden="1">
      <c r="B279" s="44"/>
      <c r="C279" s="74">
        <f t="shared" si="111"/>
        <v>0</v>
      </c>
      <c r="D279" s="126"/>
      <c r="E279" s="67"/>
      <c r="F279" s="68"/>
      <c r="G279" s="69">
        <f t="shared" si="97"/>
        <v>0</v>
      </c>
      <c r="H279" s="67"/>
      <c r="I279" s="68"/>
      <c r="J279" s="69">
        <f t="shared" si="98"/>
        <v>0</v>
      </c>
      <c r="K279" s="67"/>
      <c r="L279" s="68"/>
      <c r="M279" s="69">
        <f t="shared" si="99"/>
        <v>0</v>
      </c>
      <c r="N279" s="67"/>
      <c r="O279" s="68"/>
      <c r="P279" s="69">
        <f t="shared" si="100"/>
        <v>0</v>
      </c>
      <c r="Q279" s="67"/>
      <c r="R279" s="68"/>
      <c r="S279" s="69">
        <f t="shared" si="101"/>
        <v>0</v>
      </c>
      <c r="T279" s="67"/>
      <c r="U279" s="68"/>
      <c r="V279" s="69">
        <f t="shared" si="102"/>
        <v>0</v>
      </c>
      <c r="W279" s="67"/>
      <c r="X279" s="68"/>
      <c r="Y279" s="69">
        <f t="shared" si="103"/>
        <v>0</v>
      </c>
      <c r="Z279" s="67"/>
      <c r="AA279" s="68"/>
      <c r="AB279" s="69">
        <f t="shared" si="104"/>
        <v>0</v>
      </c>
      <c r="AC279" s="67"/>
      <c r="AD279" s="68"/>
      <c r="AE279" s="69">
        <f t="shared" si="105"/>
        <v>0</v>
      </c>
      <c r="AF279" s="67"/>
      <c r="AG279" s="68"/>
      <c r="AH279" s="69">
        <f t="shared" si="106"/>
        <v>0</v>
      </c>
      <c r="AI279" s="67"/>
      <c r="AJ279" s="68"/>
      <c r="AK279" s="69">
        <f t="shared" si="107"/>
        <v>0</v>
      </c>
      <c r="AL279" s="67"/>
      <c r="AM279" s="68"/>
      <c r="AN279" s="69">
        <f t="shared" si="108"/>
        <v>0</v>
      </c>
      <c r="AO279" s="67"/>
      <c r="AP279" s="68"/>
      <c r="AQ279" s="69">
        <f t="shared" si="109"/>
        <v>0</v>
      </c>
      <c r="AR279" s="67"/>
      <c r="AS279" s="68"/>
      <c r="AT279" s="69">
        <f t="shared" si="110"/>
        <v>0</v>
      </c>
      <c r="AY279" s="148">
        <f t="shared" si="112"/>
        <v>0</v>
      </c>
      <c r="BA279" s="148">
        <f t="shared" si="113"/>
        <v>0</v>
      </c>
    </row>
    <row r="280" spans="2:53" ht="13" hidden="1">
      <c r="B280" s="44"/>
      <c r="C280" s="74">
        <f>G280+J280+M280+P280+S280+V280+Y280+AB280+AE280+AH280+AK280+AN280+AQ280+AT280</f>
        <v>0</v>
      </c>
      <c r="D280" s="126"/>
      <c r="E280" s="67"/>
      <c r="F280" s="68"/>
      <c r="G280" s="69">
        <f t="shared" si="97"/>
        <v>0</v>
      </c>
      <c r="H280" s="67"/>
      <c r="I280" s="68"/>
      <c r="J280" s="69">
        <f t="shared" si="98"/>
        <v>0</v>
      </c>
      <c r="K280" s="67"/>
      <c r="L280" s="68"/>
      <c r="M280" s="69">
        <f t="shared" si="99"/>
        <v>0</v>
      </c>
      <c r="N280" s="67"/>
      <c r="O280" s="68"/>
      <c r="P280" s="69">
        <f t="shared" si="100"/>
        <v>0</v>
      </c>
      <c r="Q280" s="67"/>
      <c r="R280" s="68"/>
      <c r="S280" s="69">
        <f t="shared" si="101"/>
        <v>0</v>
      </c>
      <c r="T280" s="67"/>
      <c r="U280" s="68"/>
      <c r="V280" s="69">
        <f t="shared" si="102"/>
        <v>0</v>
      </c>
      <c r="W280" s="67"/>
      <c r="X280" s="68"/>
      <c r="Y280" s="69">
        <f t="shared" si="103"/>
        <v>0</v>
      </c>
      <c r="Z280" s="67"/>
      <c r="AA280" s="68"/>
      <c r="AB280" s="69">
        <f t="shared" si="104"/>
        <v>0</v>
      </c>
      <c r="AC280" s="67"/>
      <c r="AD280" s="68"/>
      <c r="AE280" s="69">
        <f t="shared" si="105"/>
        <v>0</v>
      </c>
      <c r="AF280" s="67"/>
      <c r="AG280" s="68"/>
      <c r="AH280" s="69">
        <f t="shared" si="106"/>
        <v>0</v>
      </c>
      <c r="AI280" s="67"/>
      <c r="AJ280" s="68"/>
      <c r="AK280" s="69">
        <f t="shared" si="107"/>
        <v>0</v>
      </c>
      <c r="AL280" s="67"/>
      <c r="AM280" s="68"/>
      <c r="AN280" s="69">
        <f t="shared" si="108"/>
        <v>0</v>
      </c>
      <c r="AO280" s="67"/>
      <c r="AP280" s="68"/>
      <c r="AQ280" s="69">
        <f t="shared" si="109"/>
        <v>0</v>
      </c>
      <c r="AR280" s="67"/>
      <c r="AS280" s="68"/>
      <c r="AT280" s="69">
        <f t="shared" si="110"/>
        <v>0</v>
      </c>
      <c r="AY280" s="148">
        <f t="shared" si="112"/>
        <v>0</v>
      </c>
      <c r="BA280" s="148">
        <f t="shared" si="113"/>
        <v>0</v>
      </c>
    </row>
    <row r="281" spans="2:53" ht="13.5" hidden="1" thickBot="1">
      <c r="B281" s="45"/>
      <c r="C281" s="75">
        <f>G281+J281+M281+P281+S281+V281+Y281+AB281+AE281+AH281+AK281+AN281+AQ281+AT281</f>
        <v>0</v>
      </c>
      <c r="D281" s="127"/>
      <c r="E281" s="70"/>
      <c r="F281" s="71"/>
      <c r="G281" s="72">
        <f t="shared" si="97"/>
        <v>0</v>
      </c>
      <c r="H281" s="70"/>
      <c r="I281" s="71"/>
      <c r="J281" s="72">
        <f t="shared" si="98"/>
        <v>0</v>
      </c>
      <c r="K281" s="70"/>
      <c r="L281" s="71"/>
      <c r="M281" s="72">
        <f t="shared" si="99"/>
        <v>0</v>
      </c>
      <c r="N281" s="70"/>
      <c r="O281" s="71"/>
      <c r="P281" s="72">
        <f t="shared" si="100"/>
        <v>0</v>
      </c>
      <c r="Q281" s="70"/>
      <c r="R281" s="71"/>
      <c r="S281" s="72">
        <f t="shared" si="101"/>
        <v>0</v>
      </c>
      <c r="T281" s="70"/>
      <c r="U281" s="71"/>
      <c r="V281" s="72">
        <f t="shared" si="102"/>
        <v>0</v>
      </c>
      <c r="W281" s="70"/>
      <c r="X281" s="71"/>
      <c r="Y281" s="72">
        <f t="shared" si="103"/>
        <v>0</v>
      </c>
      <c r="Z281" s="70"/>
      <c r="AA281" s="71"/>
      <c r="AB281" s="72">
        <f t="shared" si="104"/>
        <v>0</v>
      </c>
      <c r="AC281" s="70"/>
      <c r="AD281" s="71"/>
      <c r="AE281" s="72">
        <f t="shared" si="105"/>
        <v>0</v>
      </c>
      <c r="AF281" s="70"/>
      <c r="AG281" s="71"/>
      <c r="AH281" s="72">
        <f t="shared" si="106"/>
        <v>0</v>
      </c>
      <c r="AI281" s="70"/>
      <c r="AJ281" s="71"/>
      <c r="AK281" s="72">
        <f t="shared" si="107"/>
        <v>0</v>
      </c>
      <c r="AL281" s="70"/>
      <c r="AM281" s="71"/>
      <c r="AN281" s="72">
        <f t="shared" si="108"/>
        <v>0</v>
      </c>
      <c r="AO281" s="70"/>
      <c r="AP281" s="71"/>
      <c r="AQ281" s="72">
        <f t="shared" si="109"/>
        <v>0</v>
      </c>
      <c r="AR281" s="70"/>
      <c r="AS281" s="71"/>
      <c r="AT281" s="72">
        <f t="shared" si="110"/>
        <v>0</v>
      </c>
      <c r="AY281" s="148">
        <f t="shared" si="112"/>
        <v>0</v>
      </c>
      <c r="BA281" s="148">
        <f t="shared" si="113"/>
        <v>0</v>
      </c>
    </row>
    <row r="282" spans="2:53" ht="5.15" customHeight="1" thickBot="1"/>
    <row r="283" spans="2:53" ht="26.15" customHeight="1" thickBot="1">
      <c r="B283" s="27" t="s">
        <v>256</v>
      </c>
      <c r="C283" s="128">
        <f>SUM(C10:C49,C52:C110,C113:C162,C165:C229,C232:C281)</f>
        <v>0</v>
      </c>
      <c r="D283" s="28"/>
      <c r="E283" s="25"/>
      <c r="F283" s="29"/>
      <c r="G283" s="130">
        <f>SUM(G10:G49,G52:G110,G113:G162,G165:G229,G232:G281)</f>
        <v>0</v>
      </c>
      <c r="H283" s="25"/>
      <c r="I283" s="29"/>
      <c r="J283" s="130">
        <f>SUM(J10:J49,J52:J110,J113:J162,J165:J229,J232:J281)</f>
        <v>0</v>
      </c>
      <c r="K283" s="25"/>
      <c r="L283" s="29"/>
      <c r="M283" s="130">
        <f>SUM(M10:M49,M52:M110,M113:M162,M165:M229,M232:M281)</f>
        <v>0</v>
      </c>
      <c r="N283" s="25"/>
      <c r="O283" s="29"/>
      <c r="P283" s="130">
        <f>SUM(P10:P49,P52:P110,P113:P162,P165:P229,P232:P281)</f>
        <v>0</v>
      </c>
      <c r="Q283" s="25"/>
      <c r="R283" s="29"/>
      <c r="S283" s="130">
        <f>SUM(S10:S49,S52:S110,S113:S162,S165:S229,S232:S281)</f>
        <v>0</v>
      </c>
      <c r="T283" s="25"/>
      <c r="U283" s="29"/>
      <c r="V283" s="130">
        <f>SUM(V10:V49,V52:V110,V113:V162,V165:V229,V232:V281)</f>
        <v>0</v>
      </c>
      <c r="W283" s="25"/>
      <c r="X283" s="29"/>
      <c r="Y283" s="130">
        <f>SUM(Y10:Y49,Y52:Y110,Y113:Y162,Y165:Y229,Y232:Y281)</f>
        <v>0</v>
      </c>
      <c r="Z283" s="25"/>
      <c r="AA283" s="29"/>
      <c r="AB283" s="130">
        <f>SUM(AB10:AB49,AB52:AB110,AB113:AB162,AB165:AB229,AB232:AB281)</f>
        <v>0</v>
      </c>
      <c r="AC283" s="25"/>
      <c r="AD283" s="29"/>
      <c r="AE283" s="130">
        <f>SUM(AE10:AE49,AE52:AE110,AE113:AE162,AE165:AE229,AE232:AE281)</f>
        <v>0</v>
      </c>
      <c r="AF283" s="25"/>
      <c r="AG283" s="29"/>
      <c r="AH283" s="130">
        <f>SUM(AH10:AH49,AH52:AH110,AH113:AH162,AH165:AH229,AH232:AH281)</f>
        <v>0</v>
      </c>
      <c r="AI283" s="25"/>
      <c r="AJ283" s="29"/>
      <c r="AK283" s="130">
        <f>SUM(AK10:AK49,AK52:AK110,AK113:AK162,AK165:AK229,AK232:AK281)</f>
        <v>0</v>
      </c>
      <c r="AL283" s="25"/>
      <c r="AM283" s="29"/>
      <c r="AN283" s="130">
        <f>SUM(AN10:AN49,AN52:AN110,AN113:AN162,AN165:AN229,AN232:AN281)</f>
        <v>0</v>
      </c>
      <c r="AO283" s="25"/>
      <c r="AP283" s="29"/>
      <c r="AQ283" s="130">
        <f>SUM(AQ10:AQ49,AQ52:AQ110,AQ113:AQ162,AQ165:AQ229,AQ232:AQ281)</f>
        <v>0</v>
      </c>
      <c r="AR283" s="25"/>
      <c r="AS283" s="29"/>
      <c r="AT283" s="130">
        <f>SUM(AT10:AT49,AT52:AT110,AT113:AT162,AT165:AT229,AT232:AT281)</f>
        <v>0</v>
      </c>
    </row>
    <row r="284" spans="2:53" ht="5.15" customHeight="1" thickBot="1"/>
    <row r="285" spans="2:53" ht="13.5" thickBot="1">
      <c r="B285" s="46" t="s">
        <v>294</v>
      </c>
      <c r="C285" s="128">
        <f>SUM(C286:C289)</f>
        <v>0</v>
      </c>
      <c r="D285" s="15"/>
      <c r="E285" s="19"/>
      <c r="F285" s="47"/>
      <c r="G285" s="130">
        <f>SUM(G286:G289)</f>
        <v>0</v>
      </c>
      <c r="H285" s="19"/>
      <c r="I285" s="47"/>
      <c r="J285" s="130">
        <f>SUM(J286:J289)</f>
        <v>0</v>
      </c>
      <c r="K285" s="19"/>
      <c r="L285" s="47"/>
      <c r="M285" s="130">
        <f>SUM(M286:M289)</f>
        <v>0</v>
      </c>
      <c r="N285" s="19"/>
      <c r="O285" s="47"/>
      <c r="P285" s="130">
        <f>SUM(P286:P289)</f>
        <v>0</v>
      </c>
      <c r="Q285" s="19"/>
      <c r="R285" s="47"/>
      <c r="S285" s="130">
        <f>SUM(S286:S289)</f>
        <v>0</v>
      </c>
      <c r="T285" s="19"/>
      <c r="U285" s="47"/>
      <c r="V285" s="130">
        <f>SUM(V286:V289)</f>
        <v>0</v>
      </c>
      <c r="W285" s="19"/>
      <c r="X285" s="47"/>
      <c r="Y285" s="130">
        <f>SUM(Y286:Y289)</f>
        <v>0</v>
      </c>
      <c r="Z285" s="19"/>
      <c r="AA285" s="47"/>
      <c r="AB285" s="130">
        <f>SUM(AB286:AB289)</f>
        <v>0</v>
      </c>
      <c r="AC285" s="19"/>
      <c r="AD285" s="47"/>
      <c r="AE285" s="130">
        <f>SUM(AE286:AE289)</f>
        <v>0</v>
      </c>
      <c r="AF285" s="19"/>
      <c r="AG285" s="47"/>
      <c r="AH285" s="130">
        <f>SUM(AH286:AH289)</f>
        <v>0</v>
      </c>
      <c r="AI285" s="19"/>
      <c r="AJ285" s="47"/>
      <c r="AK285" s="130">
        <f>SUM(AK286:AK289)</f>
        <v>0</v>
      </c>
      <c r="AL285" s="19"/>
      <c r="AM285" s="47"/>
      <c r="AN285" s="130">
        <f>SUM(AN286:AN289)</f>
        <v>0</v>
      </c>
      <c r="AO285" s="19"/>
      <c r="AP285" s="47"/>
      <c r="AQ285" s="130">
        <f>SUM(AQ286:AQ289)</f>
        <v>0</v>
      </c>
      <c r="AR285" s="19"/>
      <c r="AS285" s="47"/>
      <c r="AT285" s="130">
        <f>SUM(AT286:AT289)</f>
        <v>0</v>
      </c>
    </row>
    <row r="286" spans="2:53" ht="13">
      <c r="B286" s="44"/>
      <c r="C286" s="74">
        <f>G286+J286+M286+P286+S286+V286+Y286+AB286+AE286+AH286+AK286+AN286+AQ286+AT286</f>
        <v>0</v>
      </c>
      <c r="D286" s="126"/>
      <c r="E286" s="67"/>
      <c r="F286" s="68"/>
      <c r="G286" s="69">
        <f t="shared" ref="G286:G289" si="114">F286*E286</f>
        <v>0</v>
      </c>
      <c r="H286" s="67"/>
      <c r="I286" s="68"/>
      <c r="J286" s="69">
        <f t="shared" ref="J286:J289" si="115">I286*H286</f>
        <v>0</v>
      </c>
      <c r="K286" s="67"/>
      <c r="L286" s="68"/>
      <c r="M286" s="69">
        <f t="shared" ref="M286:M289" si="116">L286*K286</f>
        <v>0</v>
      </c>
      <c r="N286" s="67"/>
      <c r="O286" s="68"/>
      <c r="P286" s="69">
        <f t="shared" ref="P286:P289" si="117">O286*N286</f>
        <v>0</v>
      </c>
      <c r="Q286" s="67"/>
      <c r="R286" s="68"/>
      <c r="S286" s="69">
        <f t="shared" ref="S286:S289" si="118">R286*Q286</f>
        <v>0</v>
      </c>
      <c r="T286" s="67"/>
      <c r="U286" s="68"/>
      <c r="V286" s="69">
        <f t="shared" ref="V286:V289" si="119">U286*T286</f>
        <v>0</v>
      </c>
      <c r="W286" s="67"/>
      <c r="X286" s="68"/>
      <c r="Y286" s="69">
        <f t="shared" ref="Y286:Y289" si="120">X286*W286</f>
        <v>0</v>
      </c>
      <c r="Z286" s="67"/>
      <c r="AA286" s="68"/>
      <c r="AB286" s="69">
        <f t="shared" ref="AB286:AB289" si="121">AA286*Z286</f>
        <v>0</v>
      </c>
      <c r="AC286" s="67"/>
      <c r="AD286" s="68"/>
      <c r="AE286" s="69">
        <f t="shared" ref="AE286:AE289" si="122">AD286*AC286</f>
        <v>0</v>
      </c>
      <c r="AF286" s="67"/>
      <c r="AG286" s="68"/>
      <c r="AH286" s="69">
        <f t="shared" ref="AH286:AH289" si="123">AG286*AF286</f>
        <v>0</v>
      </c>
      <c r="AI286" s="67"/>
      <c r="AJ286" s="68"/>
      <c r="AK286" s="69">
        <f t="shared" ref="AK286:AK289" si="124">AJ286*AI286</f>
        <v>0</v>
      </c>
      <c r="AL286" s="67"/>
      <c r="AM286" s="68"/>
      <c r="AN286" s="69">
        <f t="shared" ref="AN286:AN289" si="125">AM286*AL286</f>
        <v>0</v>
      </c>
      <c r="AO286" s="67"/>
      <c r="AP286" s="68"/>
      <c r="AQ286" s="69">
        <f t="shared" ref="AQ286:AQ289" si="126">AP286*AO286</f>
        <v>0</v>
      </c>
      <c r="AR286" s="67"/>
      <c r="AS286" s="68"/>
      <c r="AT286" s="69">
        <f t="shared" ref="AT286:AT289" si="127">AS286*AR286</f>
        <v>0</v>
      </c>
      <c r="AY286" s="148">
        <f>IF(AND(C286&gt;0,OR(B286="",D286="")),1,0)</f>
        <v>0</v>
      </c>
      <c r="BA286" s="148">
        <f>IF(OR(COUNTA(AR286:AS286)=1,COUNTA(AO286:AP286)=1,COUNTA(AL286:AM286)=1,COUNTA(AI286:AJ286)=1,COUNTA(AF286:AG286)=1,COUNTA(AC286:AD286)=1,COUNTA(Z286:AA286)=1,COUNTA(W286:X286)=1,COUNTA(T286:U286)=1,COUNTA(Q286:R286)=1,COUNTA(N286:O286)=1,COUNTA(K286:L286)=1,COUNTA(H286:I286)=1,COUNTA(E286:F286)=1),1,0)</f>
        <v>0</v>
      </c>
    </row>
    <row r="287" spans="2:53" ht="13" hidden="1">
      <c r="B287" s="44"/>
      <c r="C287" s="74">
        <f>G287+J287+M287+P287+S287+V287+Y287+AB287+AE287+AH287+AK287+AN287+AQ287+AT287</f>
        <v>0</v>
      </c>
      <c r="D287" s="126"/>
      <c r="E287" s="67"/>
      <c r="F287" s="68"/>
      <c r="G287" s="69">
        <f t="shared" si="114"/>
        <v>0</v>
      </c>
      <c r="H287" s="67"/>
      <c r="I287" s="68"/>
      <c r="J287" s="69">
        <f t="shared" si="115"/>
        <v>0</v>
      </c>
      <c r="K287" s="67"/>
      <c r="L287" s="68"/>
      <c r="M287" s="69">
        <f t="shared" si="116"/>
        <v>0</v>
      </c>
      <c r="N287" s="67"/>
      <c r="O287" s="68"/>
      <c r="P287" s="69">
        <f t="shared" si="117"/>
        <v>0</v>
      </c>
      <c r="Q287" s="67"/>
      <c r="R287" s="68"/>
      <c r="S287" s="69">
        <f t="shared" si="118"/>
        <v>0</v>
      </c>
      <c r="T287" s="67"/>
      <c r="U287" s="68"/>
      <c r="V287" s="69">
        <f t="shared" si="119"/>
        <v>0</v>
      </c>
      <c r="W287" s="67"/>
      <c r="X287" s="68"/>
      <c r="Y287" s="69">
        <f t="shared" si="120"/>
        <v>0</v>
      </c>
      <c r="Z287" s="67"/>
      <c r="AA287" s="68"/>
      <c r="AB287" s="69">
        <f t="shared" si="121"/>
        <v>0</v>
      </c>
      <c r="AC287" s="67"/>
      <c r="AD287" s="68"/>
      <c r="AE287" s="69">
        <f t="shared" si="122"/>
        <v>0</v>
      </c>
      <c r="AF287" s="67"/>
      <c r="AG287" s="68"/>
      <c r="AH287" s="69">
        <f t="shared" si="123"/>
        <v>0</v>
      </c>
      <c r="AI287" s="67"/>
      <c r="AJ287" s="68"/>
      <c r="AK287" s="69">
        <f t="shared" si="124"/>
        <v>0</v>
      </c>
      <c r="AL287" s="67"/>
      <c r="AM287" s="68"/>
      <c r="AN287" s="69">
        <f t="shared" si="125"/>
        <v>0</v>
      </c>
      <c r="AO287" s="67"/>
      <c r="AP287" s="68"/>
      <c r="AQ287" s="69">
        <f t="shared" si="126"/>
        <v>0</v>
      </c>
      <c r="AR287" s="67"/>
      <c r="AS287" s="68"/>
      <c r="AT287" s="69">
        <f t="shared" si="127"/>
        <v>0</v>
      </c>
      <c r="AY287" s="148">
        <f>IF(AND(C287&gt;0,OR(B287="",D287="")),1,0)</f>
        <v>0</v>
      </c>
      <c r="BA287" s="148">
        <f>IF(OR(COUNTA(AR287:AS287)=1,COUNTA(AO287:AP287)=1,COUNTA(AL287:AM287)=1,COUNTA(AI287:AJ287)=1,COUNTA(AF287:AG287)=1,COUNTA(AC287:AD287)=1,COUNTA(Z287:AA287)=1,COUNTA(W287:X287)=1,COUNTA(T287:U287)=1,COUNTA(Q287:R287)=1,COUNTA(N287:O287)=1,COUNTA(K287:L287)=1,COUNTA(H287:I287)=1,COUNTA(E287:F287)=1),1,0)</f>
        <v>0</v>
      </c>
    </row>
    <row r="288" spans="2:53" ht="13" hidden="1">
      <c r="B288" s="44"/>
      <c r="C288" s="74">
        <f>G288+J288+M288+P288+S288+V288+Y288+AB288+AE288+AH288+AK288+AN288+AQ288+AT288</f>
        <v>0</v>
      </c>
      <c r="D288" s="126"/>
      <c r="E288" s="67"/>
      <c r="F288" s="68"/>
      <c r="G288" s="69">
        <f t="shared" si="114"/>
        <v>0</v>
      </c>
      <c r="H288" s="67"/>
      <c r="I288" s="68"/>
      <c r="J288" s="69">
        <f t="shared" si="115"/>
        <v>0</v>
      </c>
      <c r="K288" s="67"/>
      <c r="L288" s="68"/>
      <c r="M288" s="69">
        <f t="shared" si="116"/>
        <v>0</v>
      </c>
      <c r="N288" s="67"/>
      <c r="O288" s="68"/>
      <c r="P288" s="69">
        <f t="shared" si="117"/>
        <v>0</v>
      </c>
      <c r="Q288" s="67"/>
      <c r="R288" s="68"/>
      <c r="S288" s="69">
        <f t="shared" si="118"/>
        <v>0</v>
      </c>
      <c r="T288" s="67"/>
      <c r="U288" s="68"/>
      <c r="V288" s="69">
        <f t="shared" si="119"/>
        <v>0</v>
      </c>
      <c r="W288" s="67"/>
      <c r="X288" s="68"/>
      <c r="Y288" s="69">
        <f t="shared" si="120"/>
        <v>0</v>
      </c>
      <c r="Z288" s="67"/>
      <c r="AA288" s="68"/>
      <c r="AB288" s="69">
        <f t="shared" si="121"/>
        <v>0</v>
      </c>
      <c r="AC288" s="67"/>
      <c r="AD288" s="68"/>
      <c r="AE288" s="69">
        <f t="shared" si="122"/>
        <v>0</v>
      </c>
      <c r="AF288" s="67"/>
      <c r="AG288" s="68"/>
      <c r="AH288" s="69">
        <f t="shared" si="123"/>
        <v>0</v>
      </c>
      <c r="AI288" s="67"/>
      <c r="AJ288" s="68"/>
      <c r="AK288" s="69">
        <f t="shared" si="124"/>
        <v>0</v>
      </c>
      <c r="AL288" s="67"/>
      <c r="AM288" s="68"/>
      <c r="AN288" s="69">
        <f t="shared" si="125"/>
        <v>0</v>
      </c>
      <c r="AO288" s="67"/>
      <c r="AP288" s="68"/>
      <c r="AQ288" s="69">
        <f t="shared" si="126"/>
        <v>0</v>
      </c>
      <c r="AR288" s="67"/>
      <c r="AS288" s="68"/>
      <c r="AT288" s="69">
        <f t="shared" si="127"/>
        <v>0</v>
      </c>
      <c r="AY288" s="148">
        <f>IF(AND(C288&gt;0,OR(B288="",D288="")),1,0)</f>
        <v>0</v>
      </c>
      <c r="BA288" s="148">
        <f>IF(OR(COUNTA(AR288:AS288)=1,COUNTA(AO288:AP288)=1,COUNTA(AL288:AM288)=1,COUNTA(AI288:AJ288)=1,COUNTA(AF288:AG288)=1,COUNTA(AC288:AD288)=1,COUNTA(Z288:AA288)=1,COUNTA(W288:X288)=1,COUNTA(T288:U288)=1,COUNTA(Q288:R288)=1,COUNTA(N288:O288)=1,COUNTA(K288:L288)=1,COUNTA(H288:I288)=1,COUNTA(E288:F288)=1),1,0)</f>
        <v>0</v>
      </c>
    </row>
    <row r="289" spans="2:53" ht="13.5" hidden="1" thickBot="1">
      <c r="B289" s="45"/>
      <c r="C289" s="74">
        <f>G289+J289+M289+P289+S289+V289+Y289+AB289+AE289+AH289+AK289+AN289+AQ289+AT289</f>
        <v>0</v>
      </c>
      <c r="D289" s="127"/>
      <c r="E289" s="70"/>
      <c r="F289" s="71"/>
      <c r="G289" s="72">
        <f t="shared" si="114"/>
        <v>0</v>
      </c>
      <c r="H289" s="70"/>
      <c r="I289" s="71"/>
      <c r="J289" s="72">
        <f t="shared" si="115"/>
        <v>0</v>
      </c>
      <c r="K289" s="70"/>
      <c r="L289" s="71"/>
      <c r="M289" s="72">
        <f t="shared" si="116"/>
        <v>0</v>
      </c>
      <c r="N289" s="70"/>
      <c r="O289" s="71"/>
      <c r="P289" s="72">
        <f t="shared" si="117"/>
        <v>0</v>
      </c>
      <c r="Q289" s="70"/>
      <c r="R289" s="71"/>
      <c r="S289" s="72">
        <f t="shared" si="118"/>
        <v>0</v>
      </c>
      <c r="T289" s="70"/>
      <c r="U289" s="71"/>
      <c r="V289" s="72">
        <f t="shared" si="119"/>
        <v>0</v>
      </c>
      <c r="W289" s="70"/>
      <c r="X289" s="71"/>
      <c r="Y289" s="72">
        <f t="shared" si="120"/>
        <v>0</v>
      </c>
      <c r="Z289" s="70"/>
      <c r="AA289" s="71"/>
      <c r="AB289" s="72">
        <f t="shared" si="121"/>
        <v>0</v>
      </c>
      <c r="AC289" s="70"/>
      <c r="AD289" s="71"/>
      <c r="AE289" s="72">
        <f t="shared" si="122"/>
        <v>0</v>
      </c>
      <c r="AF289" s="70"/>
      <c r="AG289" s="71"/>
      <c r="AH289" s="72">
        <f t="shared" si="123"/>
        <v>0</v>
      </c>
      <c r="AI289" s="70"/>
      <c r="AJ289" s="71"/>
      <c r="AK289" s="72">
        <f t="shared" si="124"/>
        <v>0</v>
      </c>
      <c r="AL289" s="70"/>
      <c r="AM289" s="71"/>
      <c r="AN289" s="72">
        <f t="shared" si="125"/>
        <v>0</v>
      </c>
      <c r="AO289" s="70"/>
      <c r="AP289" s="71"/>
      <c r="AQ289" s="72">
        <f t="shared" si="126"/>
        <v>0</v>
      </c>
      <c r="AR289" s="70"/>
      <c r="AS289" s="71"/>
      <c r="AT289" s="72">
        <f t="shared" si="127"/>
        <v>0</v>
      </c>
      <c r="AY289" s="148">
        <f>IF(AND(C289&gt;0,OR(B289="",D289="")),1,0)</f>
        <v>0</v>
      </c>
      <c r="BA289" s="148">
        <f>IF(OR(COUNTA(AR289:AS289)=1,COUNTA(AO289:AP289)=1,COUNTA(AL289:AM289)=1,COUNTA(AI289:AJ289)=1,COUNTA(AF289:AG289)=1,COUNTA(AC289:AD289)=1,COUNTA(Z289:AA289)=1,COUNTA(W289:X289)=1,COUNTA(T289:U289)=1,COUNTA(Q289:R289)=1,COUNTA(N289:O289)=1,COUNTA(K289:L289)=1,COUNTA(H289:I289)=1,COUNTA(E289:F289)=1),1,0)</f>
        <v>0</v>
      </c>
    </row>
    <row r="290" spans="2:53" ht="5.15" customHeight="1" thickBot="1"/>
    <row r="291" spans="2:53" ht="26.15" customHeight="1" thickBot="1">
      <c r="B291" s="27" t="s">
        <v>255</v>
      </c>
      <c r="C291" s="128">
        <f>SUM(C283:C285)</f>
        <v>0</v>
      </c>
      <c r="D291" s="28"/>
      <c r="E291" s="25"/>
      <c r="F291" s="29"/>
      <c r="G291" s="130">
        <f>SUM(G283:G285)</f>
        <v>0</v>
      </c>
      <c r="H291" s="25"/>
      <c r="I291" s="29"/>
      <c r="J291" s="130">
        <f>SUM(J283:J285)</f>
        <v>0</v>
      </c>
      <c r="K291" s="25"/>
      <c r="L291" s="29"/>
      <c r="M291" s="130">
        <f>SUM(M283:M285)</f>
        <v>0</v>
      </c>
      <c r="N291" s="25"/>
      <c r="O291" s="29"/>
      <c r="P291" s="130">
        <f>SUM(P283:P285)</f>
        <v>0</v>
      </c>
      <c r="Q291" s="25"/>
      <c r="R291" s="29"/>
      <c r="S291" s="130">
        <f>SUM(S283:S285)</f>
        <v>0</v>
      </c>
      <c r="T291" s="25"/>
      <c r="U291" s="29"/>
      <c r="V291" s="130">
        <f>SUM(V283:V285)</f>
        <v>0</v>
      </c>
      <c r="W291" s="25"/>
      <c r="X291" s="29"/>
      <c r="Y291" s="130">
        <f>SUM(Y283:Y285)</f>
        <v>0</v>
      </c>
      <c r="Z291" s="25"/>
      <c r="AA291" s="29"/>
      <c r="AB291" s="130">
        <f>SUM(AB283:AB285)</f>
        <v>0</v>
      </c>
      <c r="AC291" s="25"/>
      <c r="AD291" s="29"/>
      <c r="AE291" s="130">
        <f>SUM(AE283:AE285)</f>
        <v>0</v>
      </c>
      <c r="AF291" s="25"/>
      <c r="AG291" s="29"/>
      <c r="AH291" s="130">
        <f>SUM(AH283:AH285)</f>
        <v>0</v>
      </c>
      <c r="AI291" s="25"/>
      <c r="AJ291" s="29"/>
      <c r="AK291" s="130">
        <f>SUM(AK283:AK285)</f>
        <v>0</v>
      </c>
      <c r="AL291" s="25"/>
      <c r="AM291" s="29"/>
      <c r="AN291" s="130">
        <f>SUM(AN283:AN285)</f>
        <v>0</v>
      </c>
      <c r="AO291" s="25"/>
      <c r="AP291" s="29"/>
      <c r="AQ291" s="130">
        <f>SUM(AQ283:AQ285)</f>
        <v>0</v>
      </c>
      <c r="AR291" s="25"/>
      <c r="AS291" s="29"/>
      <c r="AT291" s="130">
        <f>SUM(AT283:AT285)</f>
        <v>0</v>
      </c>
    </row>
    <row r="292" spans="2:53" ht="26" thickBot="1">
      <c r="B292" s="27" t="s">
        <v>309</v>
      </c>
      <c r="C292" s="128">
        <f>SUM(D292:AT292)</f>
        <v>0</v>
      </c>
      <c r="D292" s="28"/>
      <c r="E292" s="25"/>
      <c r="F292" s="29"/>
      <c r="G292" s="68">
        <v>0</v>
      </c>
      <c r="H292" s="25"/>
      <c r="I292" s="29"/>
      <c r="J292" s="68">
        <v>0</v>
      </c>
      <c r="K292" s="25"/>
      <c r="L292" s="29"/>
      <c r="M292" s="68">
        <v>0</v>
      </c>
      <c r="N292" s="25"/>
      <c r="O292" s="29"/>
      <c r="P292" s="68">
        <v>0</v>
      </c>
      <c r="Q292" s="25"/>
      <c r="R292" s="29"/>
      <c r="S292" s="68">
        <v>0</v>
      </c>
      <c r="T292" s="25"/>
      <c r="U292" s="29"/>
      <c r="V292" s="68">
        <v>0</v>
      </c>
      <c r="W292" s="25"/>
      <c r="X292" s="29"/>
      <c r="Y292" s="68">
        <v>0</v>
      </c>
      <c r="Z292" s="25"/>
      <c r="AA292" s="29"/>
      <c r="AB292" s="68"/>
      <c r="AC292" s="25"/>
      <c r="AD292" s="29"/>
      <c r="AE292" s="68"/>
      <c r="AF292" s="25"/>
      <c r="AG292" s="29"/>
      <c r="AH292" s="68"/>
      <c r="AI292" s="25"/>
      <c r="AJ292" s="29"/>
      <c r="AK292" s="68"/>
      <c r="AL292" s="25"/>
      <c r="AM292" s="29"/>
      <c r="AN292" s="68"/>
      <c r="AO292" s="25"/>
      <c r="AP292" s="29"/>
      <c r="AQ292" s="68"/>
      <c r="AR292" s="25"/>
      <c r="AS292" s="29"/>
      <c r="AT292" s="68"/>
      <c r="AV292" s="208"/>
    </row>
    <row r="293" spans="2:53" ht="26.15" customHeight="1" thickBot="1">
      <c r="B293" s="27" t="s">
        <v>149</v>
      </c>
      <c r="C293" s="128">
        <f>SUM(C291:C292)</f>
        <v>0</v>
      </c>
      <c r="D293" s="28"/>
      <c r="E293" s="25"/>
      <c r="F293" s="29"/>
      <c r="G293" s="130">
        <f>SUM(G291:G292)</f>
        <v>0</v>
      </c>
      <c r="H293" s="25"/>
      <c r="I293" s="29"/>
      <c r="J293" s="130">
        <f>SUM(J291:J292)</f>
        <v>0</v>
      </c>
      <c r="K293" s="25"/>
      <c r="L293" s="29"/>
      <c r="M293" s="130">
        <f>SUM(M291:M292)</f>
        <v>0</v>
      </c>
      <c r="N293" s="25"/>
      <c r="O293" s="29"/>
      <c r="P293" s="130">
        <f>SUM(P291:P292)</f>
        <v>0</v>
      </c>
      <c r="Q293" s="25"/>
      <c r="R293" s="29"/>
      <c r="S293" s="130">
        <f>SUM(S291:S292)</f>
        <v>0</v>
      </c>
      <c r="T293" s="25"/>
      <c r="U293" s="29"/>
      <c r="V293" s="130">
        <f>SUM(V291:V292)</f>
        <v>0</v>
      </c>
      <c r="W293" s="25"/>
      <c r="X293" s="29"/>
      <c r="Y293" s="130">
        <f>SUM(Y291:Y292)</f>
        <v>0</v>
      </c>
      <c r="Z293" s="25"/>
      <c r="AA293" s="29"/>
      <c r="AB293" s="130">
        <f>SUM(AB291:AB292)</f>
        <v>0</v>
      </c>
      <c r="AC293" s="25"/>
      <c r="AD293" s="29"/>
      <c r="AE293" s="130">
        <f>SUM(AE291:AE292)</f>
        <v>0</v>
      </c>
      <c r="AF293" s="25"/>
      <c r="AG293" s="29"/>
      <c r="AH293" s="130">
        <f>SUM(AH291:AH292)</f>
        <v>0</v>
      </c>
      <c r="AI293" s="25"/>
      <c r="AJ293" s="29"/>
      <c r="AK293" s="130">
        <f>SUM(AK291:AK292)</f>
        <v>0</v>
      </c>
      <c r="AL293" s="25"/>
      <c r="AM293" s="29"/>
      <c r="AN293" s="130">
        <f>SUM(AN291:AN292)</f>
        <v>0</v>
      </c>
      <c r="AO293" s="25"/>
      <c r="AP293" s="29"/>
      <c r="AQ293" s="130">
        <f>SUM(AQ291:AQ292)</f>
        <v>0</v>
      </c>
      <c r="AR293" s="25"/>
      <c r="AS293" s="29"/>
      <c r="AT293" s="130">
        <f>SUM(AT291:AT292)</f>
        <v>0</v>
      </c>
    </row>
  </sheetData>
  <sheetProtection algorithmName="SHA-512" hashValue="uTN5RSUi0R/9hH55Yasmc1MMpaKJEk0c13V9FmC8xUWUeRFXc/d8Zutn7dRHZkmjATkfaskXlnCL1BJwKusELA==" saltValue="gzvaydH7XhbweLdLobrHeQ==" spinCount="100000" sheet="1" objects="1" scenarios="1"/>
  <mergeCells count="18">
    <mergeCell ref="AC7:AE7"/>
    <mergeCell ref="AF7:AH7"/>
    <mergeCell ref="B5:J5"/>
    <mergeCell ref="AO7:AQ7"/>
    <mergeCell ref="AR7:AT7"/>
    <mergeCell ref="AI7:AK7"/>
    <mergeCell ref="AL7:AN7"/>
    <mergeCell ref="B7:B8"/>
    <mergeCell ref="Q7:S7"/>
    <mergeCell ref="T7:V7"/>
    <mergeCell ref="W7:Y7"/>
    <mergeCell ref="E7:G7"/>
    <mergeCell ref="C7:C8"/>
    <mergeCell ref="D7:D8"/>
    <mergeCell ref="H7:J7"/>
    <mergeCell ref="K7:M7"/>
    <mergeCell ref="N7:P7"/>
    <mergeCell ref="Z7:AB7"/>
  </mergeCells>
  <conditionalFormatting sqref="E10">
    <cfRule type="expression" dxfId="236" priority="335">
      <formula>F10=""</formula>
    </cfRule>
  </conditionalFormatting>
  <conditionalFormatting sqref="F10">
    <cfRule type="expression" dxfId="235" priority="334">
      <formula>E10=""</formula>
    </cfRule>
  </conditionalFormatting>
  <conditionalFormatting sqref="E11:E49">
    <cfRule type="expression" dxfId="234" priority="330">
      <formula>F11=""</formula>
    </cfRule>
  </conditionalFormatting>
  <conditionalFormatting sqref="F11:F49">
    <cfRule type="expression" dxfId="233" priority="329">
      <formula>E11=""</formula>
    </cfRule>
  </conditionalFormatting>
  <conditionalFormatting sqref="E52:E101">
    <cfRule type="expression" dxfId="232" priority="328">
      <formula>F52=""</formula>
    </cfRule>
  </conditionalFormatting>
  <conditionalFormatting sqref="F52:F101">
    <cfRule type="expression" dxfId="231" priority="327">
      <formula>E52=""</formula>
    </cfRule>
  </conditionalFormatting>
  <conditionalFormatting sqref="E103:E110">
    <cfRule type="expression" dxfId="230" priority="326">
      <formula>F103=""</formula>
    </cfRule>
  </conditionalFormatting>
  <conditionalFormatting sqref="F103:F110">
    <cfRule type="expression" dxfId="229" priority="325">
      <formula>E103=""</formula>
    </cfRule>
  </conditionalFormatting>
  <conditionalFormatting sqref="E128:E162">
    <cfRule type="expression" dxfId="228" priority="324">
      <formula>F128=""</formula>
    </cfRule>
  </conditionalFormatting>
  <conditionalFormatting sqref="F128:F162">
    <cfRule type="expression" dxfId="227" priority="323">
      <formula>E128=""</formula>
    </cfRule>
  </conditionalFormatting>
  <conditionalFormatting sqref="E165:E229">
    <cfRule type="expression" dxfId="226" priority="322">
      <formula>F165=""</formula>
    </cfRule>
  </conditionalFormatting>
  <conditionalFormatting sqref="F165:F229">
    <cfRule type="expression" dxfId="225" priority="321">
      <formula>E165=""</formula>
    </cfRule>
  </conditionalFormatting>
  <conditionalFormatting sqref="E232:E281">
    <cfRule type="expression" dxfId="224" priority="320">
      <formula>F232=""</formula>
    </cfRule>
  </conditionalFormatting>
  <conditionalFormatting sqref="F232:F281">
    <cfRule type="expression" dxfId="223" priority="319">
      <formula>E232=""</formula>
    </cfRule>
  </conditionalFormatting>
  <conditionalFormatting sqref="E286:E289">
    <cfRule type="expression" dxfId="222" priority="318">
      <formula>F286=""</formula>
    </cfRule>
  </conditionalFormatting>
  <conditionalFormatting sqref="F286:F289">
    <cfRule type="expression" dxfId="221" priority="317">
      <formula>E286=""</formula>
    </cfRule>
  </conditionalFormatting>
  <conditionalFormatting sqref="H10">
    <cfRule type="expression" dxfId="220" priority="315">
      <formula>I10=""</formula>
    </cfRule>
  </conditionalFormatting>
  <conditionalFormatting sqref="I10">
    <cfRule type="expression" dxfId="219" priority="314">
      <formula>H10=""</formula>
    </cfRule>
  </conditionalFormatting>
  <conditionalFormatting sqref="H11:H49">
    <cfRule type="expression" dxfId="218" priority="313">
      <formula>I11=""</formula>
    </cfRule>
  </conditionalFormatting>
  <conditionalFormatting sqref="I11:I49">
    <cfRule type="expression" dxfId="217" priority="312">
      <formula>H11=""</formula>
    </cfRule>
  </conditionalFormatting>
  <conditionalFormatting sqref="H52:H101">
    <cfRule type="expression" dxfId="216" priority="311">
      <formula>I52=""</formula>
    </cfRule>
  </conditionalFormatting>
  <conditionalFormatting sqref="I52:I101">
    <cfRule type="expression" dxfId="215" priority="310">
      <formula>H52=""</formula>
    </cfRule>
  </conditionalFormatting>
  <conditionalFormatting sqref="H103:H110">
    <cfRule type="expression" dxfId="214" priority="309">
      <formula>I103=""</formula>
    </cfRule>
  </conditionalFormatting>
  <conditionalFormatting sqref="I103:I110">
    <cfRule type="expression" dxfId="213" priority="308">
      <formula>H103=""</formula>
    </cfRule>
  </conditionalFormatting>
  <conditionalFormatting sqref="H113:H162">
    <cfRule type="expression" dxfId="212" priority="307">
      <formula>I113=""</formula>
    </cfRule>
  </conditionalFormatting>
  <conditionalFormatting sqref="I113:I162">
    <cfRule type="expression" dxfId="211" priority="306">
      <formula>H113=""</formula>
    </cfRule>
  </conditionalFormatting>
  <conditionalFormatting sqref="H165:H229">
    <cfRule type="expression" dxfId="210" priority="305">
      <formula>I165=""</formula>
    </cfRule>
  </conditionalFormatting>
  <conditionalFormatting sqref="I165:I229">
    <cfRule type="expression" dxfId="209" priority="304">
      <formula>H165=""</formula>
    </cfRule>
  </conditionalFormatting>
  <conditionalFormatting sqref="H240:H281">
    <cfRule type="expression" dxfId="208" priority="303">
      <formula>I240=""</formula>
    </cfRule>
  </conditionalFormatting>
  <conditionalFormatting sqref="I240:I281">
    <cfRule type="expression" dxfId="207" priority="302">
      <formula>H240=""</formula>
    </cfRule>
  </conditionalFormatting>
  <conditionalFormatting sqref="H286:H289">
    <cfRule type="expression" dxfId="206" priority="301">
      <formula>I286=""</formula>
    </cfRule>
  </conditionalFormatting>
  <conditionalFormatting sqref="I286:I289">
    <cfRule type="expression" dxfId="205" priority="300">
      <formula>H286=""</formula>
    </cfRule>
  </conditionalFormatting>
  <conditionalFormatting sqref="K10">
    <cfRule type="expression" dxfId="204" priority="299">
      <formula>L10=""</formula>
    </cfRule>
  </conditionalFormatting>
  <conditionalFormatting sqref="L10">
    <cfRule type="expression" dxfId="203" priority="298">
      <formula>K10=""</formula>
    </cfRule>
  </conditionalFormatting>
  <conditionalFormatting sqref="K11:K49">
    <cfRule type="expression" dxfId="202" priority="297">
      <formula>L11=""</formula>
    </cfRule>
  </conditionalFormatting>
  <conditionalFormatting sqref="L11:L49">
    <cfRule type="expression" dxfId="201" priority="296">
      <formula>K11=""</formula>
    </cfRule>
  </conditionalFormatting>
  <conditionalFormatting sqref="K52:K101">
    <cfRule type="expression" dxfId="200" priority="295">
      <formula>L52=""</formula>
    </cfRule>
  </conditionalFormatting>
  <conditionalFormatting sqref="L52:L101">
    <cfRule type="expression" dxfId="199" priority="294">
      <formula>K52=""</formula>
    </cfRule>
  </conditionalFormatting>
  <conditionalFormatting sqref="K103:K110">
    <cfRule type="expression" dxfId="198" priority="293">
      <formula>L103=""</formula>
    </cfRule>
  </conditionalFormatting>
  <conditionalFormatting sqref="L103:L110">
    <cfRule type="expression" dxfId="197" priority="292">
      <formula>K103=""</formula>
    </cfRule>
  </conditionalFormatting>
  <conditionalFormatting sqref="K113:K162">
    <cfRule type="expression" dxfId="196" priority="291">
      <formula>L113=""</formula>
    </cfRule>
  </conditionalFormatting>
  <conditionalFormatting sqref="L113:L162">
    <cfRule type="expression" dxfId="195" priority="290">
      <formula>K113=""</formula>
    </cfRule>
  </conditionalFormatting>
  <conditionalFormatting sqref="K165:K229">
    <cfRule type="expression" dxfId="194" priority="289">
      <formula>L165=""</formula>
    </cfRule>
  </conditionalFormatting>
  <conditionalFormatting sqref="L165:L229">
    <cfRule type="expression" dxfId="193" priority="288">
      <formula>K165=""</formula>
    </cfRule>
  </conditionalFormatting>
  <conditionalFormatting sqref="K232:K281">
    <cfRule type="expression" dxfId="192" priority="287">
      <formula>L232=""</formula>
    </cfRule>
  </conditionalFormatting>
  <conditionalFormatting sqref="L232:L281">
    <cfRule type="expression" dxfId="191" priority="286">
      <formula>K232=""</formula>
    </cfRule>
  </conditionalFormatting>
  <conditionalFormatting sqref="K286:K289">
    <cfRule type="expression" dxfId="190" priority="285">
      <formula>L286=""</formula>
    </cfRule>
  </conditionalFormatting>
  <conditionalFormatting sqref="L286:L289">
    <cfRule type="expression" dxfId="189" priority="284">
      <formula>K286=""</formula>
    </cfRule>
  </conditionalFormatting>
  <conditionalFormatting sqref="N10">
    <cfRule type="expression" dxfId="188" priority="283">
      <formula>O10=""</formula>
    </cfRule>
  </conditionalFormatting>
  <conditionalFormatting sqref="O10">
    <cfRule type="expression" dxfId="187" priority="282">
      <formula>N10=""</formula>
    </cfRule>
  </conditionalFormatting>
  <conditionalFormatting sqref="N11:N49">
    <cfRule type="expression" dxfId="186" priority="281">
      <formula>O11=""</formula>
    </cfRule>
  </conditionalFormatting>
  <conditionalFormatting sqref="O11:O49">
    <cfRule type="expression" dxfId="185" priority="280">
      <formula>N11=""</formula>
    </cfRule>
  </conditionalFormatting>
  <conditionalFormatting sqref="N52:N101">
    <cfRule type="expression" dxfId="184" priority="279">
      <formula>O52=""</formula>
    </cfRule>
  </conditionalFormatting>
  <conditionalFormatting sqref="O52:O101">
    <cfRule type="expression" dxfId="183" priority="278">
      <formula>N52=""</formula>
    </cfRule>
  </conditionalFormatting>
  <conditionalFormatting sqref="N103:N110">
    <cfRule type="expression" dxfId="182" priority="277">
      <formula>O103=""</formula>
    </cfRule>
  </conditionalFormatting>
  <conditionalFormatting sqref="O103:O110">
    <cfRule type="expression" dxfId="181" priority="276">
      <formula>N103=""</formula>
    </cfRule>
  </conditionalFormatting>
  <conditionalFormatting sqref="N113:N162">
    <cfRule type="expression" dxfId="180" priority="275">
      <formula>O113=""</formula>
    </cfRule>
  </conditionalFormatting>
  <conditionalFormatting sqref="O113:O162">
    <cfRule type="expression" dxfId="179" priority="274">
      <formula>N113=""</formula>
    </cfRule>
  </conditionalFormatting>
  <conditionalFormatting sqref="N165:N229">
    <cfRule type="expression" dxfId="178" priority="273">
      <formula>O165=""</formula>
    </cfRule>
  </conditionalFormatting>
  <conditionalFormatting sqref="O165:O229">
    <cfRule type="expression" dxfId="177" priority="272">
      <formula>N165=""</formula>
    </cfRule>
  </conditionalFormatting>
  <conditionalFormatting sqref="N232:N281">
    <cfRule type="expression" dxfId="176" priority="271">
      <formula>O232=""</formula>
    </cfRule>
  </conditionalFormatting>
  <conditionalFormatting sqref="O232:O281">
    <cfRule type="expression" dxfId="175" priority="270">
      <formula>N232=""</formula>
    </cfRule>
  </conditionalFormatting>
  <conditionalFormatting sqref="N286:N289">
    <cfRule type="expression" dxfId="174" priority="269">
      <formula>O286=""</formula>
    </cfRule>
  </conditionalFormatting>
  <conditionalFormatting sqref="O286:O289">
    <cfRule type="expression" dxfId="173" priority="268">
      <formula>N286=""</formula>
    </cfRule>
  </conditionalFormatting>
  <conditionalFormatting sqref="Q10">
    <cfRule type="expression" dxfId="172" priority="267">
      <formula>R10=""</formula>
    </cfRule>
  </conditionalFormatting>
  <conditionalFormatting sqref="R10">
    <cfRule type="expression" dxfId="171" priority="266">
      <formula>Q10=""</formula>
    </cfRule>
  </conditionalFormatting>
  <conditionalFormatting sqref="Q11:Q49">
    <cfRule type="expression" dxfId="170" priority="265">
      <formula>R11=""</formula>
    </cfRule>
  </conditionalFormatting>
  <conditionalFormatting sqref="R11:R49">
    <cfRule type="expression" dxfId="169" priority="264">
      <formula>Q11=""</formula>
    </cfRule>
  </conditionalFormatting>
  <conditionalFormatting sqref="Q52:Q101">
    <cfRule type="expression" dxfId="168" priority="263">
      <formula>R52=""</formula>
    </cfRule>
  </conditionalFormatting>
  <conditionalFormatting sqref="R52:R101">
    <cfRule type="expression" dxfId="167" priority="262">
      <formula>Q52=""</formula>
    </cfRule>
  </conditionalFormatting>
  <conditionalFormatting sqref="Q103:Q110">
    <cfRule type="expression" dxfId="166" priority="261">
      <formula>R103=""</formula>
    </cfRule>
  </conditionalFormatting>
  <conditionalFormatting sqref="R103:R110">
    <cfRule type="expression" dxfId="165" priority="260">
      <formula>Q103=""</formula>
    </cfRule>
  </conditionalFormatting>
  <conditionalFormatting sqref="Q113:Q162">
    <cfRule type="expression" dxfId="164" priority="259">
      <formula>R113=""</formula>
    </cfRule>
  </conditionalFormatting>
  <conditionalFormatting sqref="R113:R162">
    <cfRule type="expression" dxfId="163" priority="258">
      <formula>Q113=""</formula>
    </cfRule>
  </conditionalFormatting>
  <conditionalFormatting sqref="Q165:Q229">
    <cfRule type="expression" dxfId="162" priority="257">
      <formula>R165=""</formula>
    </cfRule>
  </conditionalFormatting>
  <conditionalFormatting sqref="R165:R229">
    <cfRule type="expression" dxfId="161" priority="256">
      <formula>Q165=""</formula>
    </cfRule>
  </conditionalFormatting>
  <conditionalFormatting sqref="Q232:Q281">
    <cfRule type="expression" dxfId="160" priority="255">
      <formula>R232=""</formula>
    </cfRule>
  </conditionalFormatting>
  <conditionalFormatting sqref="R232:R281">
    <cfRule type="expression" dxfId="159" priority="254">
      <formula>Q232=""</formula>
    </cfRule>
  </conditionalFormatting>
  <conditionalFormatting sqref="Q286:Q289">
    <cfRule type="expression" dxfId="158" priority="253">
      <formula>R286=""</formula>
    </cfRule>
  </conditionalFormatting>
  <conditionalFormatting sqref="R286:R289">
    <cfRule type="expression" dxfId="157" priority="252">
      <formula>Q286=""</formula>
    </cfRule>
  </conditionalFormatting>
  <conditionalFormatting sqref="T10">
    <cfRule type="expression" dxfId="156" priority="251">
      <formula>U10=""</formula>
    </cfRule>
  </conditionalFormatting>
  <conditionalFormatting sqref="U10">
    <cfRule type="expression" dxfId="155" priority="250">
      <formula>T10=""</formula>
    </cfRule>
  </conditionalFormatting>
  <conditionalFormatting sqref="T11:T49">
    <cfRule type="expression" dxfId="154" priority="249">
      <formula>U11=""</formula>
    </cfRule>
  </conditionalFormatting>
  <conditionalFormatting sqref="U11:U49">
    <cfRule type="expression" dxfId="153" priority="248">
      <formula>T11=""</formula>
    </cfRule>
  </conditionalFormatting>
  <conditionalFormatting sqref="T52:T101">
    <cfRule type="expression" dxfId="152" priority="247">
      <formula>U52=""</formula>
    </cfRule>
  </conditionalFormatting>
  <conditionalFormatting sqref="U52:U101">
    <cfRule type="expression" dxfId="151" priority="246">
      <formula>T52=""</formula>
    </cfRule>
  </conditionalFormatting>
  <conditionalFormatting sqref="T103:T110">
    <cfRule type="expression" dxfId="150" priority="245">
      <formula>U103=""</formula>
    </cfRule>
  </conditionalFormatting>
  <conditionalFormatting sqref="U103:U110">
    <cfRule type="expression" dxfId="149" priority="244">
      <formula>T103=""</formula>
    </cfRule>
  </conditionalFormatting>
  <conditionalFormatting sqref="T113:T162">
    <cfRule type="expression" dxfId="148" priority="243">
      <formula>U113=""</formula>
    </cfRule>
  </conditionalFormatting>
  <conditionalFormatting sqref="U113:U162">
    <cfRule type="expression" dxfId="147" priority="242">
      <formula>T113=""</formula>
    </cfRule>
  </conditionalFormatting>
  <conditionalFormatting sqref="T165:T229">
    <cfRule type="expression" dxfId="146" priority="241">
      <formula>U165=""</formula>
    </cfRule>
  </conditionalFormatting>
  <conditionalFormatting sqref="U165:U229">
    <cfRule type="expression" dxfId="145" priority="240">
      <formula>T165=""</formula>
    </cfRule>
  </conditionalFormatting>
  <conditionalFormatting sqref="T232:T281">
    <cfRule type="expression" dxfId="144" priority="239">
      <formula>U232=""</formula>
    </cfRule>
  </conditionalFormatting>
  <conditionalFormatting sqref="U232:U281">
    <cfRule type="expression" dxfId="143" priority="238">
      <formula>T232=""</formula>
    </cfRule>
  </conditionalFormatting>
  <conditionalFormatting sqref="T286:T289">
    <cfRule type="expression" dxfId="142" priority="237">
      <formula>U286=""</formula>
    </cfRule>
  </conditionalFormatting>
  <conditionalFormatting sqref="U286:U289">
    <cfRule type="expression" dxfId="141" priority="236">
      <formula>T286=""</formula>
    </cfRule>
  </conditionalFormatting>
  <conditionalFormatting sqref="W10">
    <cfRule type="expression" dxfId="140" priority="235">
      <formula>X10=""</formula>
    </cfRule>
  </conditionalFormatting>
  <conditionalFormatting sqref="X10">
    <cfRule type="expression" dxfId="139" priority="234">
      <formula>W10=""</formula>
    </cfRule>
  </conditionalFormatting>
  <conditionalFormatting sqref="W11:W49">
    <cfRule type="expression" dxfId="138" priority="233">
      <formula>X11=""</formula>
    </cfRule>
  </conditionalFormatting>
  <conditionalFormatting sqref="X11:X49">
    <cfRule type="expression" dxfId="137" priority="232">
      <formula>W11=""</formula>
    </cfRule>
  </conditionalFormatting>
  <conditionalFormatting sqref="W52:W101">
    <cfRule type="expression" dxfId="136" priority="231">
      <formula>X52=""</formula>
    </cfRule>
  </conditionalFormatting>
  <conditionalFormatting sqref="X52:X101">
    <cfRule type="expression" dxfId="135" priority="230">
      <formula>W52=""</formula>
    </cfRule>
  </conditionalFormatting>
  <conditionalFormatting sqref="W103:W110">
    <cfRule type="expression" dxfId="134" priority="229">
      <formula>X103=""</formula>
    </cfRule>
  </conditionalFormatting>
  <conditionalFormatting sqref="X103:X110">
    <cfRule type="expression" dxfId="133" priority="228">
      <formula>W103=""</formula>
    </cfRule>
  </conditionalFormatting>
  <conditionalFormatting sqref="W113:W162">
    <cfRule type="expression" dxfId="132" priority="227">
      <formula>X113=""</formula>
    </cfRule>
  </conditionalFormatting>
  <conditionalFormatting sqref="X113:X162">
    <cfRule type="expression" dxfId="131" priority="226">
      <formula>W113=""</formula>
    </cfRule>
  </conditionalFormatting>
  <conditionalFormatting sqref="W165:W229">
    <cfRule type="expression" dxfId="130" priority="225">
      <formula>X165=""</formula>
    </cfRule>
  </conditionalFormatting>
  <conditionalFormatting sqref="X165:X229">
    <cfRule type="expression" dxfId="129" priority="224">
      <formula>W165=""</formula>
    </cfRule>
  </conditionalFormatting>
  <conditionalFormatting sqref="W232:W281">
    <cfRule type="expression" dxfId="128" priority="223">
      <formula>X232=""</formula>
    </cfRule>
  </conditionalFormatting>
  <conditionalFormatting sqref="X232:X281">
    <cfRule type="expression" dxfId="127" priority="222">
      <formula>W232=""</formula>
    </cfRule>
  </conditionalFormatting>
  <conditionalFormatting sqref="W286:W289">
    <cfRule type="expression" dxfId="126" priority="221">
      <formula>X286=""</formula>
    </cfRule>
  </conditionalFormatting>
  <conditionalFormatting sqref="X286:X289">
    <cfRule type="expression" dxfId="125" priority="220">
      <formula>W286=""</formula>
    </cfRule>
  </conditionalFormatting>
  <conditionalFormatting sqref="Z10">
    <cfRule type="expression" dxfId="124" priority="219">
      <formula>AA10=""</formula>
    </cfRule>
  </conditionalFormatting>
  <conditionalFormatting sqref="AA10">
    <cfRule type="expression" dxfId="123" priority="218">
      <formula>Z10=""</formula>
    </cfRule>
  </conditionalFormatting>
  <conditionalFormatting sqref="Z11:Z49">
    <cfRule type="expression" dxfId="122" priority="217">
      <formula>AA11=""</formula>
    </cfRule>
  </conditionalFormatting>
  <conditionalFormatting sqref="AA11:AA49">
    <cfRule type="expression" dxfId="121" priority="216">
      <formula>Z11=""</formula>
    </cfRule>
  </conditionalFormatting>
  <conditionalFormatting sqref="Z52:Z101">
    <cfRule type="expression" dxfId="120" priority="215">
      <formula>AA52=""</formula>
    </cfRule>
  </conditionalFormatting>
  <conditionalFormatting sqref="AA52:AA101">
    <cfRule type="expression" dxfId="119" priority="214">
      <formula>Z52=""</formula>
    </cfRule>
  </conditionalFormatting>
  <conditionalFormatting sqref="Z103:Z110">
    <cfRule type="expression" dxfId="118" priority="213">
      <formula>AA103=""</formula>
    </cfRule>
  </conditionalFormatting>
  <conditionalFormatting sqref="AA103:AA110">
    <cfRule type="expression" dxfId="117" priority="212">
      <formula>Z103=""</formula>
    </cfRule>
  </conditionalFormatting>
  <conditionalFormatting sqref="Z113:Z162">
    <cfRule type="expression" dxfId="116" priority="211">
      <formula>AA113=""</formula>
    </cfRule>
  </conditionalFormatting>
  <conditionalFormatting sqref="AA113:AA162">
    <cfRule type="expression" dxfId="115" priority="210">
      <formula>Z113=""</formula>
    </cfRule>
  </conditionalFormatting>
  <conditionalFormatting sqref="Z165:Z229">
    <cfRule type="expression" dxfId="114" priority="209">
      <formula>AA165=""</formula>
    </cfRule>
  </conditionalFormatting>
  <conditionalFormatting sqref="AA165:AA229">
    <cfRule type="expression" dxfId="113" priority="208">
      <formula>Z165=""</formula>
    </cfRule>
  </conditionalFormatting>
  <conditionalFormatting sqref="Z232:Z281">
    <cfRule type="expression" dxfId="112" priority="207">
      <formula>AA232=""</formula>
    </cfRule>
  </conditionalFormatting>
  <conditionalFormatting sqref="AA232:AA281">
    <cfRule type="expression" dxfId="111" priority="206">
      <formula>Z232=""</formula>
    </cfRule>
  </conditionalFormatting>
  <conditionalFormatting sqref="Z286:Z289">
    <cfRule type="expression" dxfId="110" priority="205">
      <formula>AA286=""</formula>
    </cfRule>
  </conditionalFormatting>
  <conditionalFormatting sqref="AA286:AA289">
    <cfRule type="expression" dxfId="109" priority="204">
      <formula>Z286=""</formula>
    </cfRule>
  </conditionalFormatting>
  <conditionalFormatting sqref="AC10">
    <cfRule type="expression" dxfId="108" priority="203">
      <formula>AD10=""</formula>
    </cfRule>
  </conditionalFormatting>
  <conditionalFormatting sqref="AD10">
    <cfRule type="expression" dxfId="107" priority="202">
      <formula>AC10=""</formula>
    </cfRule>
  </conditionalFormatting>
  <conditionalFormatting sqref="AC11:AC49">
    <cfRule type="expression" dxfId="106" priority="201">
      <formula>AD11=""</formula>
    </cfRule>
  </conditionalFormatting>
  <conditionalFormatting sqref="AD11:AD49">
    <cfRule type="expression" dxfId="105" priority="200">
      <formula>AC11=""</formula>
    </cfRule>
  </conditionalFormatting>
  <conditionalFormatting sqref="AC52:AC101">
    <cfRule type="expression" dxfId="104" priority="199">
      <formula>AD52=""</formula>
    </cfRule>
  </conditionalFormatting>
  <conditionalFormatting sqref="AD52:AD101">
    <cfRule type="expression" dxfId="103" priority="198">
      <formula>AC52=""</formula>
    </cfRule>
  </conditionalFormatting>
  <conditionalFormatting sqref="AC103:AC110">
    <cfRule type="expression" dxfId="102" priority="197">
      <formula>AD103=""</formula>
    </cfRule>
  </conditionalFormatting>
  <conditionalFormatting sqref="AD103:AD110">
    <cfRule type="expression" dxfId="101" priority="196">
      <formula>AC103=""</formula>
    </cfRule>
  </conditionalFormatting>
  <conditionalFormatting sqref="AC113:AC162">
    <cfRule type="expression" dxfId="100" priority="195">
      <formula>AD113=""</formula>
    </cfRule>
  </conditionalFormatting>
  <conditionalFormatting sqref="AD113:AD162">
    <cfRule type="expression" dxfId="99" priority="194">
      <formula>AC113=""</formula>
    </cfRule>
  </conditionalFormatting>
  <conditionalFormatting sqref="AC165:AC229">
    <cfRule type="expression" dxfId="98" priority="193">
      <formula>AD165=""</formula>
    </cfRule>
  </conditionalFormatting>
  <conditionalFormatting sqref="AD165:AD229">
    <cfRule type="expression" dxfId="97" priority="192">
      <formula>AC165=""</formula>
    </cfRule>
  </conditionalFormatting>
  <conditionalFormatting sqref="AC232:AC281">
    <cfRule type="expression" dxfId="96" priority="191">
      <formula>AD232=""</formula>
    </cfRule>
  </conditionalFormatting>
  <conditionalFormatting sqref="AD232:AD281">
    <cfRule type="expression" dxfId="95" priority="190">
      <formula>AC232=""</formula>
    </cfRule>
  </conditionalFormatting>
  <conditionalFormatting sqref="AC286:AC289">
    <cfRule type="expression" dxfId="94" priority="189">
      <formula>AD286=""</formula>
    </cfRule>
  </conditionalFormatting>
  <conditionalFormatting sqref="AD286:AD289">
    <cfRule type="expression" dxfId="93" priority="188">
      <formula>AC286=""</formula>
    </cfRule>
  </conditionalFormatting>
  <conditionalFormatting sqref="AF10">
    <cfRule type="expression" dxfId="92" priority="187">
      <formula>AG10=""</formula>
    </cfRule>
  </conditionalFormatting>
  <conditionalFormatting sqref="AG10">
    <cfRule type="expression" dxfId="91" priority="186">
      <formula>AF10=""</formula>
    </cfRule>
  </conditionalFormatting>
  <conditionalFormatting sqref="AF11:AF49">
    <cfRule type="expression" dxfId="90" priority="185">
      <formula>AG11=""</formula>
    </cfRule>
  </conditionalFormatting>
  <conditionalFormatting sqref="AG11:AG49">
    <cfRule type="expression" dxfId="89" priority="184">
      <formula>AF11=""</formula>
    </cfRule>
  </conditionalFormatting>
  <conditionalFormatting sqref="AF52:AF101">
    <cfRule type="expression" dxfId="88" priority="183">
      <formula>AG52=""</formula>
    </cfRule>
  </conditionalFormatting>
  <conditionalFormatting sqref="AG52:AG101">
    <cfRule type="expression" dxfId="87" priority="182">
      <formula>AF52=""</formula>
    </cfRule>
  </conditionalFormatting>
  <conditionalFormatting sqref="AF103:AF110">
    <cfRule type="expression" dxfId="86" priority="181">
      <formula>AG103=""</formula>
    </cfRule>
  </conditionalFormatting>
  <conditionalFormatting sqref="AG103:AG110">
    <cfRule type="expression" dxfId="85" priority="180">
      <formula>AF103=""</formula>
    </cfRule>
  </conditionalFormatting>
  <conditionalFormatting sqref="AF113:AF162">
    <cfRule type="expression" dxfId="84" priority="179">
      <formula>AG113=""</formula>
    </cfRule>
  </conditionalFormatting>
  <conditionalFormatting sqref="AG113:AG162">
    <cfRule type="expression" dxfId="83" priority="178">
      <formula>AF113=""</formula>
    </cfRule>
  </conditionalFormatting>
  <conditionalFormatting sqref="AF165:AF229">
    <cfRule type="expression" dxfId="82" priority="177">
      <formula>AG165=""</formula>
    </cfRule>
  </conditionalFormatting>
  <conditionalFormatting sqref="AG165:AG229">
    <cfRule type="expression" dxfId="81" priority="176">
      <formula>AF165=""</formula>
    </cfRule>
  </conditionalFormatting>
  <conditionalFormatting sqref="AF232:AF281">
    <cfRule type="expression" dxfId="80" priority="175">
      <formula>AG232=""</formula>
    </cfRule>
  </conditionalFormatting>
  <conditionalFormatting sqref="AG232:AG281">
    <cfRule type="expression" dxfId="79" priority="174">
      <formula>AF232=""</formula>
    </cfRule>
  </conditionalFormatting>
  <conditionalFormatting sqref="AF286:AF289">
    <cfRule type="expression" dxfId="78" priority="173">
      <formula>AG286=""</formula>
    </cfRule>
  </conditionalFormatting>
  <conditionalFormatting sqref="AG286:AG289">
    <cfRule type="expression" dxfId="77" priority="172">
      <formula>AF286=""</formula>
    </cfRule>
  </conditionalFormatting>
  <conditionalFormatting sqref="AI10">
    <cfRule type="expression" dxfId="76" priority="171">
      <formula>AJ10=""</formula>
    </cfRule>
  </conditionalFormatting>
  <conditionalFormatting sqref="AJ10">
    <cfRule type="expression" dxfId="75" priority="170">
      <formula>AI10=""</formula>
    </cfRule>
  </conditionalFormatting>
  <conditionalFormatting sqref="AI11:AI49">
    <cfRule type="expression" dxfId="74" priority="169">
      <formula>AJ11=""</formula>
    </cfRule>
  </conditionalFormatting>
  <conditionalFormatting sqref="AJ11:AJ49">
    <cfRule type="expression" dxfId="73" priority="168">
      <formula>AI11=""</formula>
    </cfRule>
  </conditionalFormatting>
  <conditionalFormatting sqref="AI52:AI101">
    <cfRule type="expression" dxfId="72" priority="167">
      <formula>AJ52=""</formula>
    </cfRule>
  </conditionalFormatting>
  <conditionalFormatting sqref="AJ52:AJ101">
    <cfRule type="expression" dxfId="71" priority="166">
      <formula>AI52=""</formula>
    </cfRule>
  </conditionalFormatting>
  <conditionalFormatting sqref="AI103:AI110">
    <cfRule type="expression" dxfId="70" priority="165">
      <formula>AJ103=""</formula>
    </cfRule>
  </conditionalFormatting>
  <conditionalFormatting sqref="AJ103:AJ110">
    <cfRule type="expression" dxfId="69" priority="164">
      <formula>AI103=""</formula>
    </cfRule>
  </conditionalFormatting>
  <conditionalFormatting sqref="AI113:AI162">
    <cfRule type="expression" dxfId="68" priority="163">
      <formula>AJ113=""</formula>
    </cfRule>
  </conditionalFormatting>
  <conditionalFormatting sqref="AJ113:AJ162">
    <cfRule type="expression" dxfId="67" priority="162">
      <formula>AI113=""</formula>
    </cfRule>
  </conditionalFormatting>
  <conditionalFormatting sqref="AI165:AI229">
    <cfRule type="expression" dxfId="66" priority="161">
      <formula>AJ165=""</formula>
    </cfRule>
  </conditionalFormatting>
  <conditionalFormatting sqref="AJ165:AJ229">
    <cfRule type="expression" dxfId="65" priority="160">
      <formula>AI165=""</formula>
    </cfRule>
  </conditionalFormatting>
  <conditionalFormatting sqref="AI232:AI281">
    <cfRule type="expression" dxfId="64" priority="159">
      <formula>AJ232=""</formula>
    </cfRule>
  </conditionalFormatting>
  <conditionalFormatting sqref="AJ232:AJ281">
    <cfRule type="expression" dxfId="63" priority="158">
      <formula>AI232=""</formula>
    </cfRule>
  </conditionalFormatting>
  <conditionalFormatting sqref="AI286:AI289">
    <cfRule type="expression" dxfId="62" priority="157">
      <formula>AJ286=""</formula>
    </cfRule>
  </conditionalFormatting>
  <conditionalFormatting sqref="AJ286:AJ289">
    <cfRule type="expression" dxfId="61" priority="156">
      <formula>AI286=""</formula>
    </cfRule>
  </conditionalFormatting>
  <conditionalFormatting sqref="AL10">
    <cfRule type="expression" dxfId="60" priority="155">
      <formula>AM10=""</formula>
    </cfRule>
  </conditionalFormatting>
  <conditionalFormatting sqref="AM10">
    <cfRule type="expression" dxfId="59" priority="154">
      <formula>AL10=""</formula>
    </cfRule>
  </conditionalFormatting>
  <conditionalFormatting sqref="AL11:AL49">
    <cfRule type="expression" dxfId="58" priority="153">
      <formula>AM11=""</formula>
    </cfRule>
  </conditionalFormatting>
  <conditionalFormatting sqref="AM11:AM49">
    <cfRule type="expression" dxfId="57" priority="152">
      <formula>AL11=""</formula>
    </cfRule>
  </conditionalFormatting>
  <conditionalFormatting sqref="AL52:AL101">
    <cfRule type="expression" dxfId="56" priority="151">
      <formula>AM52=""</formula>
    </cfRule>
  </conditionalFormatting>
  <conditionalFormatting sqref="AM52:AM101">
    <cfRule type="expression" dxfId="55" priority="150">
      <formula>AL52=""</formula>
    </cfRule>
  </conditionalFormatting>
  <conditionalFormatting sqref="AL103:AL110">
    <cfRule type="expression" dxfId="54" priority="149">
      <formula>AM103=""</formula>
    </cfRule>
  </conditionalFormatting>
  <conditionalFormatting sqref="AM103:AM110">
    <cfRule type="expression" dxfId="53" priority="148">
      <formula>AL103=""</formula>
    </cfRule>
  </conditionalFormatting>
  <conditionalFormatting sqref="AL113:AL162">
    <cfRule type="expression" dxfId="52" priority="147">
      <formula>AM113=""</formula>
    </cfRule>
  </conditionalFormatting>
  <conditionalFormatting sqref="AM113:AM162">
    <cfRule type="expression" dxfId="51" priority="146">
      <formula>AL113=""</formula>
    </cfRule>
  </conditionalFormatting>
  <conditionalFormatting sqref="AL165:AL229">
    <cfRule type="expression" dxfId="50" priority="145">
      <formula>AM165=""</formula>
    </cfRule>
  </conditionalFormatting>
  <conditionalFormatting sqref="AM165:AM229">
    <cfRule type="expression" dxfId="49" priority="144">
      <formula>AL165=""</formula>
    </cfRule>
  </conditionalFormatting>
  <conditionalFormatting sqref="AL232:AL281">
    <cfRule type="expression" dxfId="48" priority="143">
      <formula>AM232=""</formula>
    </cfRule>
  </conditionalFormatting>
  <conditionalFormatting sqref="AM232:AM281">
    <cfRule type="expression" dxfId="47" priority="142">
      <formula>AL232=""</formula>
    </cfRule>
  </conditionalFormatting>
  <conditionalFormatting sqref="AL286:AL289">
    <cfRule type="expression" dxfId="46" priority="141">
      <formula>AM286=""</formula>
    </cfRule>
  </conditionalFormatting>
  <conditionalFormatting sqref="AM286:AM289">
    <cfRule type="expression" dxfId="45" priority="140">
      <formula>AL286=""</formula>
    </cfRule>
  </conditionalFormatting>
  <conditionalFormatting sqref="AO10">
    <cfRule type="expression" dxfId="44" priority="139">
      <formula>AP10=""</formula>
    </cfRule>
  </conditionalFormatting>
  <conditionalFormatting sqref="AP10">
    <cfRule type="expression" dxfId="43" priority="138">
      <formula>AO10=""</formula>
    </cfRule>
  </conditionalFormatting>
  <conditionalFormatting sqref="AO11:AO49">
    <cfRule type="expression" dxfId="42" priority="137">
      <formula>AP11=""</formula>
    </cfRule>
  </conditionalFormatting>
  <conditionalFormatting sqref="AP11:AP49">
    <cfRule type="expression" dxfId="41" priority="136">
      <formula>AO11=""</formula>
    </cfRule>
  </conditionalFormatting>
  <conditionalFormatting sqref="AO52:AO101">
    <cfRule type="expression" dxfId="40" priority="135">
      <formula>AP52=""</formula>
    </cfRule>
  </conditionalFormatting>
  <conditionalFormatting sqref="AP52:AP101">
    <cfRule type="expression" dxfId="39" priority="134">
      <formula>AO52=""</formula>
    </cfRule>
  </conditionalFormatting>
  <conditionalFormatting sqref="AO103:AO110">
    <cfRule type="expression" dxfId="38" priority="133">
      <formula>AP103=""</formula>
    </cfRule>
  </conditionalFormatting>
  <conditionalFormatting sqref="AP103:AP110">
    <cfRule type="expression" dxfId="37" priority="132">
      <formula>AO103=""</formula>
    </cfRule>
  </conditionalFormatting>
  <conditionalFormatting sqref="AO113:AO162">
    <cfRule type="expression" dxfId="36" priority="131">
      <formula>AP113=""</formula>
    </cfRule>
  </conditionalFormatting>
  <conditionalFormatting sqref="AP113:AP162">
    <cfRule type="expression" dxfId="35" priority="130">
      <formula>AO113=""</formula>
    </cfRule>
  </conditionalFormatting>
  <conditionalFormatting sqref="AO165:AO229">
    <cfRule type="expression" dxfId="34" priority="129">
      <formula>AP165=""</formula>
    </cfRule>
  </conditionalFormatting>
  <conditionalFormatting sqref="AP165:AP229">
    <cfRule type="expression" dxfId="33" priority="128">
      <formula>AO165=""</formula>
    </cfRule>
  </conditionalFormatting>
  <conditionalFormatting sqref="AO232:AO281">
    <cfRule type="expression" dxfId="32" priority="127">
      <formula>AP232=""</formula>
    </cfRule>
  </conditionalFormatting>
  <conditionalFormatting sqref="AP232:AP281">
    <cfRule type="expression" dxfId="31" priority="126">
      <formula>AO232=""</formula>
    </cfRule>
  </conditionalFormatting>
  <conditionalFormatting sqref="AO286:AO289">
    <cfRule type="expression" dxfId="30" priority="125">
      <formula>AP286=""</formula>
    </cfRule>
  </conditionalFormatting>
  <conditionalFormatting sqref="AP286:AP289">
    <cfRule type="expression" dxfId="29" priority="124">
      <formula>AO286=""</formula>
    </cfRule>
  </conditionalFormatting>
  <conditionalFormatting sqref="AR10">
    <cfRule type="expression" dxfId="28" priority="123">
      <formula>AS10=""</formula>
    </cfRule>
  </conditionalFormatting>
  <conditionalFormatting sqref="AS10">
    <cfRule type="expression" dxfId="27" priority="122">
      <formula>AR10=""</formula>
    </cfRule>
  </conditionalFormatting>
  <conditionalFormatting sqref="AR11:AR49">
    <cfRule type="expression" dxfId="26" priority="121">
      <formula>AS11=""</formula>
    </cfRule>
  </conditionalFormatting>
  <conditionalFormatting sqref="AS11:AS49">
    <cfRule type="expression" dxfId="25" priority="120">
      <formula>AR11=""</formula>
    </cfRule>
  </conditionalFormatting>
  <conditionalFormatting sqref="AR52:AR101">
    <cfRule type="expression" dxfId="24" priority="119">
      <formula>AS52=""</formula>
    </cfRule>
  </conditionalFormatting>
  <conditionalFormatting sqref="AS52:AS101">
    <cfRule type="expression" dxfId="23" priority="118">
      <formula>AR52=""</formula>
    </cfRule>
  </conditionalFormatting>
  <conditionalFormatting sqref="AR103:AR110">
    <cfRule type="expression" dxfId="22" priority="117">
      <formula>AS103=""</formula>
    </cfRule>
  </conditionalFormatting>
  <conditionalFormatting sqref="AS103:AS110">
    <cfRule type="expression" dxfId="21" priority="116">
      <formula>AR103=""</formula>
    </cfRule>
  </conditionalFormatting>
  <conditionalFormatting sqref="AR113:AR162">
    <cfRule type="expression" dxfId="20" priority="115">
      <formula>AS113=""</formula>
    </cfRule>
  </conditionalFormatting>
  <conditionalFormatting sqref="AS113:AS162">
    <cfRule type="expression" dxfId="19" priority="114">
      <formula>AR113=""</formula>
    </cfRule>
  </conditionalFormatting>
  <conditionalFormatting sqref="AR165:AR229">
    <cfRule type="expression" dxfId="18" priority="113">
      <formula>AS165=""</formula>
    </cfRule>
  </conditionalFormatting>
  <conditionalFormatting sqref="AS165:AS229">
    <cfRule type="expression" dxfId="17" priority="112">
      <formula>AR165=""</formula>
    </cfRule>
  </conditionalFormatting>
  <conditionalFormatting sqref="AR232:AR281">
    <cfRule type="expression" dxfId="16" priority="111">
      <formula>AS232=""</formula>
    </cfRule>
  </conditionalFormatting>
  <conditionalFormatting sqref="AS232:AS281">
    <cfRule type="expression" dxfId="15" priority="110">
      <formula>AR232=""</formula>
    </cfRule>
  </conditionalFormatting>
  <conditionalFormatting sqref="AR286:AR289">
    <cfRule type="expression" dxfId="14" priority="109">
      <formula>AS286=""</formula>
    </cfRule>
  </conditionalFormatting>
  <conditionalFormatting sqref="AS286:AS289">
    <cfRule type="expression" dxfId="13" priority="108">
      <formula>AR286=""</formula>
    </cfRule>
  </conditionalFormatting>
  <conditionalFormatting sqref="C10:C49">
    <cfRule type="expression" dxfId="12" priority="11">
      <formula>AND($C10&gt;0,OR($B10="",$D10=""))</formula>
    </cfRule>
  </conditionalFormatting>
  <conditionalFormatting sqref="C52:C101">
    <cfRule type="expression" dxfId="11" priority="10">
      <formula>AND($C52&gt;0,OR($B52="",$D52=""))</formula>
    </cfRule>
  </conditionalFormatting>
  <conditionalFormatting sqref="C103:C110">
    <cfRule type="expression" dxfId="10" priority="9">
      <formula>AND($C103&gt;0,OR($B103="",$D103=""))</formula>
    </cfRule>
  </conditionalFormatting>
  <conditionalFormatting sqref="C113:C162">
    <cfRule type="expression" dxfId="9" priority="8">
      <formula>AND($C113&gt;0,OR($B113="",$D113=""))</formula>
    </cfRule>
  </conditionalFormatting>
  <conditionalFormatting sqref="C165:C229">
    <cfRule type="expression" dxfId="8" priority="7">
      <formula>AND($C165&gt;0,OR($B165="",$D165=""))</formula>
    </cfRule>
  </conditionalFormatting>
  <conditionalFormatting sqref="C232:C281">
    <cfRule type="expression" dxfId="7" priority="6">
      <formula>AND($C232&gt;0,OR($B232="",$D232=""))</formula>
    </cfRule>
  </conditionalFormatting>
  <conditionalFormatting sqref="C286:C289">
    <cfRule type="expression" dxfId="6" priority="5">
      <formula>AND($C286&gt;0,OR($B286="",$D286=""))</formula>
    </cfRule>
  </conditionalFormatting>
  <conditionalFormatting sqref="E113:E127">
    <cfRule type="expression" dxfId="5" priority="4">
      <formula>F113=""</formula>
    </cfRule>
  </conditionalFormatting>
  <conditionalFormatting sqref="F113:F127">
    <cfRule type="expression" dxfId="4" priority="3">
      <formula>E113=""</formula>
    </cfRule>
  </conditionalFormatting>
  <conditionalFormatting sqref="H232:H239">
    <cfRule type="expression" dxfId="3" priority="2">
      <formula>I232=""</formula>
    </cfRule>
  </conditionalFormatting>
  <conditionalFormatting sqref="I232:I239">
    <cfRule type="expression" dxfId="2" priority="1">
      <formula>H232=""</formula>
    </cfRule>
  </conditionalFormatting>
  <dataValidations xWindow="450" yWindow="488" count="4">
    <dataValidation type="textLength" operator="lessThanOrEqual" allowBlank="1" showInputMessage="1" showErrorMessage="1" errorTitle="Maximum 60 characters" error="Press &quot;Retry&quot; button and reduce text length!" prompt="Maximum 60 characters" sqref="B10:B49 B52:B101 B103:B110 B113:B162 B165:B229 B232:B281 B286:B289" xr:uid="{00000000-0002-0000-0D00-000000000000}">
      <formula1>60</formula1>
    </dataValidation>
    <dataValidation type="textLength" operator="lessThanOrEqual" allowBlank="1" showInputMessage="1" showErrorMessage="1" errorTitle="Maximum 15 characters" error="Press &quot;Retry&quot; button and reduce text length!" prompt="Maximum 15 characters" sqref="D10:D49 D52:D101 D103:D110 D286:D289 D165:D229 D232:D281 D113:D162" xr:uid="{00000000-0002-0000-0D00-000001000000}">
      <formula1>15</formula1>
    </dataValidation>
    <dataValidation type="custom" allowBlank="1" showInputMessage="1" showErrorMessage="1" errorTitle="Provide correct amount in EUR" error="Error! Only 2 digits allowed after decimal point!" sqref="F10:F49 F232:F281 F52:F101 F103:F110 AT292 F165:F229 F286:F289 G292 I10:I49 F113:F162 I52:I101 I103:I110 I113:I162 I165:I229 I286:I289 L10:L49 L232:L281 L52:L101 L103:L110 L113:L162 L165:L229 L286:L289 J292 O10:O49 O232:O281 O52:O101 O103:O110 O113:O162 O165:O229 O286:O289 M292 R10:R49 R232:R281 R52:R101 R103:R110 R113:R162 R165:R229 R286:R289 P292 U10:U49 U232:U281 U52:U101 U103:U110 U113:U162 U165:U229 U286:U289 S292 X10:X49 X232:X281 X52:X101 X103:X110 X113:X162 X165:X229 X286:X289 V292 AA10:AA49 AA232:AA281 AA52:AA101 AA103:AA110 AA113:AA162 AA165:AA229 AA286:AA289 Y292 AD10:AD49 AD232:AD281 AD52:AD101 AD103:AD110 AD113:AD162 AD165:AD229 AD286:AD289 AB292 AG10:AG49 AG232:AG281 AG52:AG101 AG103:AG110 AG113:AG162 AG165:AG229 AG286:AG289 AE292 AJ10:AJ49 AJ232:AJ281 AJ52:AJ101 AJ103:AJ110 AJ113:AJ162 AJ165:AJ229 AJ286:AJ289 AH292 AM10:AM49 AM232:AM281 AM52:AM101 AM103:AM110 AM113:AM162 AM165:AM229 AM286:AM289 AK292 AP10:AP49 AP232:AP281 AP52:AP101 AP103:AP110 AP113:AP162 AP165:AP229 AP286:AP289 AN292 AS10:AS49 AS232:AS281 AS52:AS101 AS103:AS110 AS113:AS162 AS165:AS229 AS286:AS289 AQ292 I232:I281" xr:uid="{00000000-0002-0000-0D00-000002000000}">
      <formula1>F10=ROUND(F10,2)</formula1>
    </dataValidation>
    <dataValidation type="custom" allowBlank="1" showInputMessage="1" showErrorMessage="1" errorTitle="Provide correct amount" error="Error! Only 2 digits allowed after decimal point!" sqref="E232:E281 E10:E49 E52:E101 E103:E110 AR286:AR289 E165:E229 E286:E289 E113:E162 H10:H49 H52:H101 H103:H110 H113:H162 H165:H229 H286:H289 K232:K281 K10:K49 K52:K101 K103:K110 K113:K162 K165:K229 K286:K289 N232:N281 N10:N49 N52:N101 N103:N110 N113:N162 N165:N229 N286:N289 Q232:Q281 Q10:Q49 Q52:Q101 Q103:Q110 Q113:Q162 Q165:Q229 Q286:Q289 T232:T281 T10:T49 T52:T101 T103:T110 T113:T162 T165:T229 T286:T289 W232:W281 W10:W49 W52:W101 W103:W110 W113:W162 W165:W229 W286:W289 Z232:Z281 Z10:Z49 Z52:Z101 Z103:Z110 Z113:Z162 Z165:Z229 Z286:Z289 AC232:AC281 AC10:AC49 AC52:AC101 AC103:AC110 AC113:AC162 AC165:AC229 AC286:AC289 AF232:AF281 AF10:AF49 AF52:AF101 AF103:AF110 AF113:AF162 AF165:AF229 AF286:AF289 AI232:AI281 AI10:AI49 AI52:AI101 AI103:AI110 AI113:AI162 AI165:AI229 AI286:AI289 AL232:AL281 AL10:AL49 AL52:AL101 AL103:AL110 AL113:AL162 AL165:AL229 AL286:AL289 AO232:AO281 AO10:AO49 AO52:AO101 AO103:AO110 AO113:AO162 AO165:AO229 AO286:AO289 AR232:AR281 AR10:AR49 AR52:AR101 AR103:AR110 AR113:AR162 AR165:AR229 H232:H281" xr:uid="{00000000-0002-0000-0D00-000003000000}">
      <formula1>E10=ROUND(E10,2)</formula1>
    </dataValidation>
  </dataValidations>
  <pageMargins left="0.25" right="0.25" top="0.75" bottom="0.75" header="0.3" footer="0.3"/>
  <pageSetup scale="68" orientation="portrait" r:id="rId1"/>
  <headerFooter>
    <oddFooter>&amp;CWorksheet: &amp;A&amp;  ;Page &amp;P of &amp;N</oddFooter>
  </headerFooter>
  <rowBreaks count="2" manualBreakCount="2">
    <brk id="71" max="64" man="1"/>
    <brk id="220" max="64" man="1"/>
  </rowBreaks>
  <colBreaks count="5" manualBreakCount="5">
    <brk id="7" min="2" max="292" man="1"/>
    <brk id="16" min="2" max="292" man="1"/>
    <brk id="25" min="2" max="292" man="1"/>
    <brk id="34" min="2" max="292" man="1"/>
    <brk id="43" min="2" max="292"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36"/>
  <sheetViews>
    <sheetView showGridLines="0" showRowColHeaders="0" zoomScaleNormal="100" workbookViewId="0">
      <selection activeCell="I11" sqref="I11"/>
    </sheetView>
  </sheetViews>
  <sheetFormatPr defaultColWidth="9.1796875" defaultRowHeight="15.5"/>
  <cols>
    <col min="1" max="1" width="4.7265625" style="32" customWidth="1"/>
    <col min="2" max="2" width="31.26953125" style="32" customWidth="1"/>
    <col min="3" max="3" width="15.7265625" style="32" customWidth="1"/>
    <col min="4" max="4" width="15.7265625" style="32" hidden="1" customWidth="1"/>
    <col min="5" max="6" width="18.1796875" style="32" customWidth="1"/>
    <col min="7" max="7" width="15.7265625" style="32" hidden="1" customWidth="1"/>
    <col min="8" max="8" width="15.7265625" style="32" customWidth="1"/>
    <col min="9" max="9" width="19.7265625" style="32" customWidth="1"/>
    <col min="10" max="10" width="4.7265625" style="32" customWidth="1"/>
    <col min="11" max="13" width="9.1796875" style="146" hidden="1" customWidth="1"/>
    <col min="14" max="18" width="9.1796875" style="108"/>
    <col min="19" max="16384" width="9.1796875" style="32"/>
  </cols>
  <sheetData>
    <row r="1" spans="1:12" ht="10" customHeight="1">
      <c r="L1" s="40" t="str">
        <f ca="1">IF(B5&lt;&gt;""," "&amp;MID(CELL("filename",A1),FIND("]",CELL("filename",A1))+1,255)&amp;"; ","")</f>
        <v xml:space="preserve"> XIV Total Budget; </v>
      </c>
    </row>
    <row r="2" spans="1:12" ht="10" customHeight="1"/>
    <row r="3" spans="1:12" ht="18">
      <c r="A3" s="73"/>
      <c r="B3" s="31" t="s">
        <v>150</v>
      </c>
      <c r="C3" s="73"/>
      <c r="D3" s="73"/>
      <c r="E3" s="73"/>
      <c r="F3" s="73"/>
      <c r="G3" s="73"/>
      <c r="H3" s="332"/>
      <c r="I3" s="332"/>
      <c r="K3" s="146" t="s">
        <v>259</v>
      </c>
    </row>
    <row r="4" spans="1:12" ht="10" customHeight="1"/>
    <row r="5" spans="1:12">
      <c r="B5" s="38" t="str">
        <f>IF(COUNTA(G8:G12,G14,G16)&lt;7,'Error txt'!B103,"")</f>
        <v>Error! Please provide description!</v>
      </c>
    </row>
    <row r="6" spans="1:12">
      <c r="F6" s="39" t="s">
        <v>290</v>
      </c>
      <c r="G6" s="39" t="s">
        <v>152</v>
      </c>
    </row>
    <row r="7" spans="1:12" ht="31">
      <c r="B7" s="328" t="s">
        <v>138</v>
      </c>
      <c r="C7" s="328"/>
      <c r="D7" s="328"/>
      <c r="E7" s="328"/>
      <c r="F7" s="39" t="s">
        <v>151</v>
      </c>
      <c r="G7" s="39" t="s">
        <v>151</v>
      </c>
    </row>
    <row r="8" spans="1:12" ht="30" customHeight="1">
      <c r="B8" s="329" t="s">
        <v>145</v>
      </c>
      <c r="C8" s="330"/>
      <c r="D8" s="330"/>
      <c r="E8" s="331"/>
      <c r="F8" s="81">
        <f>SUM('XIII Budget per partners'!C10:C49)</f>
        <v>0</v>
      </c>
      <c r="G8" s="124"/>
    </row>
    <row r="9" spans="1:12" ht="30" customHeight="1">
      <c r="B9" s="327" t="s">
        <v>148</v>
      </c>
      <c r="C9" s="327"/>
      <c r="D9" s="327"/>
      <c r="E9" s="327"/>
      <c r="F9" s="81">
        <f>SUM('XIII Budget per partners'!C52:C110)</f>
        <v>0</v>
      </c>
      <c r="G9" s="124"/>
    </row>
    <row r="10" spans="1:12" ht="30" customHeight="1">
      <c r="B10" s="327" t="s">
        <v>146</v>
      </c>
      <c r="C10" s="327"/>
      <c r="D10" s="327"/>
      <c r="E10" s="327"/>
      <c r="F10" s="81">
        <f>SUM('XIII Budget per partners'!C113:C162)</f>
        <v>0</v>
      </c>
      <c r="G10" s="124"/>
    </row>
    <row r="11" spans="1:12" ht="30" customHeight="1">
      <c r="B11" s="327" t="s">
        <v>147</v>
      </c>
      <c r="C11" s="327"/>
      <c r="D11" s="327"/>
      <c r="E11" s="327"/>
      <c r="F11" s="81">
        <f>SUM('XIII Budget per partners'!C165:C229)</f>
        <v>0</v>
      </c>
      <c r="G11" s="124"/>
    </row>
    <row r="12" spans="1:12" ht="30" hidden="1" customHeight="1">
      <c r="B12" s="327" t="s">
        <v>257</v>
      </c>
      <c r="C12" s="327"/>
      <c r="D12" s="327"/>
      <c r="E12" s="327"/>
      <c r="F12" s="81">
        <f>SUM('XIII Budget per partners'!C232:C281)</f>
        <v>0</v>
      </c>
      <c r="G12" s="124"/>
    </row>
    <row r="13" spans="1:12" ht="30" customHeight="1">
      <c r="B13" s="327" t="s">
        <v>258</v>
      </c>
      <c r="C13" s="327"/>
      <c r="D13" s="327"/>
      <c r="E13" s="327"/>
      <c r="F13" s="81">
        <f>'XIII Budget per partners'!C283</f>
        <v>0</v>
      </c>
      <c r="G13" s="81">
        <f>SUM(G8:G12)</f>
        <v>0</v>
      </c>
    </row>
    <row r="14" spans="1:12" ht="30" customHeight="1">
      <c r="B14" s="327" t="s">
        <v>293</v>
      </c>
      <c r="C14" s="327"/>
      <c r="D14" s="327"/>
      <c r="E14" s="327"/>
      <c r="F14" s="81">
        <f>SUM('XIII Budget per partners'!C286:C289)</f>
        <v>0</v>
      </c>
      <c r="G14" s="124"/>
    </row>
    <row r="15" spans="1:12" ht="30" customHeight="1">
      <c r="B15" s="327" t="s">
        <v>194</v>
      </c>
      <c r="C15" s="327"/>
      <c r="D15" s="327"/>
      <c r="E15" s="327"/>
      <c r="F15" s="81">
        <f>('XIII Budget per partners'!C291)</f>
        <v>0</v>
      </c>
      <c r="G15" s="81">
        <f>SUM(G13:G14)</f>
        <v>0</v>
      </c>
    </row>
    <row r="16" spans="1:12" ht="30" customHeight="1">
      <c r="B16" s="327" t="s">
        <v>307</v>
      </c>
      <c r="C16" s="327"/>
      <c r="D16" s="327"/>
      <c r="E16" s="327"/>
      <c r="F16" s="81">
        <f>'XIII Budget per partners'!C292</f>
        <v>0</v>
      </c>
      <c r="G16" s="124">
        <v>0</v>
      </c>
      <c r="H16" s="204"/>
    </row>
    <row r="17" spans="2:9" ht="30" customHeight="1">
      <c r="B17" s="327" t="s">
        <v>153</v>
      </c>
      <c r="C17" s="327"/>
      <c r="D17" s="327"/>
      <c r="E17" s="327"/>
      <c r="F17" s="79">
        <f>'XIII Budget per partners'!C293</f>
        <v>0</v>
      </c>
      <c r="G17" s="79">
        <f>SUM(G15:G16)</f>
        <v>0</v>
      </c>
    </row>
    <row r="18" spans="2:9" ht="10" customHeight="1"/>
    <row r="19" spans="2:9" ht="21.75" customHeight="1">
      <c r="C19" s="173"/>
      <c r="D19" s="173"/>
      <c r="E19" s="173"/>
      <c r="F19" s="173"/>
      <c r="G19" s="173"/>
      <c r="H19" s="162"/>
    </row>
    <row r="20" spans="2:9" ht="22.5" customHeight="1">
      <c r="C20" s="161"/>
      <c r="D20" s="160"/>
      <c r="E20" s="160"/>
      <c r="F20" s="160"/>
      <c r="G20" s="160"/>
    </row>
    <row r="21" spans="2:9" ht="108.5">
      <c r="B21" s="39" t="s">
        <v>33</v>
      </c>
      <c r="C21" s="174" t="s">
        <v>262</v>
      </c>
      <c r="D21" s="185" t="s">
        <v>263</v>
      </c>
      <c r="E21" s="39" t="s">
        <v>264</v>
      </c>
      <c r="F21" s="39" t="s">
        <v>265</v>
      </c>
      <c r="G21" s="159" t="s">
        <v>253</v>
      </c>
      <c r="H21" s="206"/>
      <c r="I21" s="166"/>
    </row>
    <row r="22" spans="2:9">
      <c r="B22" s="104" t="s">
        <v>141</v>
      </c>
      <c r="C22" s="81">
        <f>'XIII Budget per partners'!G293</f>
        <v>0</v>
      </c>
      <c r="D22" s="184"/>
      <c r="E22" s="81">
        <f t="shared" ref="E22:E28" si="0">C22*0.9</f>
        <v>0</v>
      </c>
      <c r="F22" s="81">
        <f>C22-E22</f>
        <v>0</v>
      </c>
      <c r="G22" s="164">
        <f t="shared" ref="G22:G34" si="1">IF(C22=0,0,C22/$C$36)</f>
        <v>0</v>
      </c>
      <c r="H22" s="167"/>
      <c r="I22" s="168"/>
    </row>
    <row r="23" spans="2:9">
      <c r="B23" s="104" t="s">
        <v>38</v>
      </c>
      <c r="C23" s="81">
        <f>'XIII Budget per partners'!J293</f>
        <v>0</v>
      </c>
      <c r="D23" s="184"/>
      <c r="E23" s="81">
        <f t="shared" si="0"/>
        <v>0</v>
      </c>
      <c r="F23" s="81">
        <f t="shared" ref="F23:F34" si="2">C23-E23</f>
        <v>0</v>
      </c>
      <c r="G23" s="164">
        <f t="shared" si="1"/>
        <v>0</v>
      </c>
      <c r="H23" s="167"/>
      <c r="I23" s="168"/>
    </row>
    <row r="24" spans="2:9">
      <c r="B24" s="104" t="s">
        <v>39</v>
      </c>
      <c r="C24" s="81">
        <f>'XIII Budget per partners'!M293</f>
        <v>0</v>
      </c>
      <c r="D24" s="184"/>
      <c r="E24" s="81">
        <f t="shared" si="0"/>
        <v>0</v>
      </c>
      <c r="F24" s="81">
        <f t="shared" si="2"/>
        <v>0</v>
      </c>
      <c r="G24" s="164">
        <f t="shared" si="1"/>
        <v>0</v>
      </c>
      <c r="H24" s="167"/>
      <c r="I24" s="168"/>
    </row>
    <row r="25" spans="2:9">
      <c r="B25" s="104" t="s">
        <v>40</v>
      </c>
      <c r="C25" s="81">
        <f>'XIII Budget per partners'!P293</f>
        <v>0</v>
      </c>
      <c r="D25" s="184"/>
      <c r="E25" s="81">
        <f t="shared" si="0"/>
        <v>0</v>
      </c>
      <c r="F25" s="81">
        <f t="shared" si="2"/>
        <v>0</v>
      </c>
      <c r="G25" s="164">
        <f t="shared" si="1"/>
        <v>0</v>
      </c>
      <c r="H25" s="167"/>
      <c r="I25" s="168"/>
    </row>
    <row r="26" spans="2:9">
      <c r="B26" s="104" t="s">
        <v>41</v>
      </c>
      <c r="C26" s="81">
        <f>'XIII Budget per partners'!S293</f>
        <v>0</v>
      </c>
      <c r="D26" s="184"/>
      <c r="E26" s="81">
        <f t="shared" si="0"/>
        <v>0</v>
      </c>
      <c r="F26" s="81">
        <f t="shared" si="2"/>
        <v>0</v>
      </c>
      <c r="G26" s="164">
        <f t="shared" si="1"/>
        <v>0</v>
      </c>
      <c r="H26" s="167"/>
      <c r="I26" s="168"/>
    </row>
    <row r="27" spans="2:9">
      <c r="B27" s="104" t="s">
        <v>42</v>
      </c>
      <c r="C27" s="81">
        <f>'XIII Budget per partners'!V293</f>
        <v>0</v>
      </c>
      <c r="D27" s="184"/>
      <c r="E27" s="81">
        <f t="shared" si="0"/>
        <v>0</v>
      </c>
      <c r="F27" s="81">
        <f t="shared" si="2"/>
        <v>0</v>
      </c>
      <c r="G27" s="164">
        <f t="shared" si="1"/>
        <v>0</v>
      </c>
      <c r="H27" s="167"/>
      <c r="I27" s="168"/>
    </row>
    <row r="28" spans="2:9">
      <c r="B28" s="104" t="s">
        <v>43</v>
      </c>
      <c r="C28" s="81">
        <f>'XIII Budget per partners'!Y293</f>
        <v>0</v>
      </c>
      <c r="D28" s="184"/>
      <c r="E28" s="81">
        <f t="shared" si="0"/>
        <v>0</v>
      </c>
      <c r="F28" s="81">
        <f t="shared" si="2"/>
        <v>0</v>
      </c>
      <c r="G28" s="164">
        <f t="shared" si="1"/>
        <v>0</v>
      </c>
      <c r="H28" s="167"/>
      <c r="I28" s="168"/>
    </row>
    <row r="29" spans="2:9" hidden="1">
      <c r="B29" s="104" t="s">
        <v>44</v>
      </c>
      <c r="C29" s="81">
        <f>'XIII Budget per partners'!AB293</f>
        <v>0</v>
      </c>
      <c r="D29" s="184"/>
      <c r="E29" s="81">
        <f t="shared" ref="E29:E35" si="3">D29*0.9</f>
        <v>0</v>
      </c>
      <c r="F29" s="81">
        <f t="shared" si="2"/>
        <v>0</v>
      </c>
      <c r="G29" s="164">
        <f t="shared" si="1"/>
        <v>0</v>
      </c>
      <c r="H29" s="167"/>
      <c r="I29" s="168"/>
    </row>
    <row r="30" spans="2:9" hidden="1">
      <c r="B30" s="104" t="s">
        <v>45</v>
      </c>
      <c r="C30" s="81">
        <f>'XIII Budget per partners'!AE293</f>
        <v>0</v>
      </c>
      <c r="D30" s="184"/>
      <c r="E30" s="81">
        <f t="shared" si="3"/>
        <v>0</v>
      </c>
      <c r="F30" s="81">
        <f t="shared" si="2"/>
        <v>0</v>
      </c>
      <c r="G30" s="164">
        <f t="shared" si="1"/>
        <v>0</v>
      </c>
      <c r="H30" s="167"/>
      <c r="I30" s="168"/>
    </row>
    <row r="31" spans="2:9" hidden="1">
      <c r="B31" s="104" t="s">
        <v>46</v>
      </c>
      <c r="C31" s="81">
        <f>'XIII Budget per partners'!AH293</f>
        <v>0</v>
      </c>
      <c r="D31" s="184"/>
      <c r="E31" s="81">
        <f t="shared" si="3"/>
        <v>0</v>
      </c>
      <c r="F31" s="81">
        <f t="shared" si="2"/>
        <v>0</v>
      </c>
      <c r="G31" s="164">
        <f t="shared" si="1"/>
        <v>0</v>
      </c>
      <c r="H31" s="167"/>
      <c r="I31" s="168"/>
    </row>
    <row r="32" spans="2:9" hidden="1">
      <c r="B32" s="104" t="s">
        <v>47</v>
      </c>
      <c r="C32" s="81">
        <f>'XIII Budget per partners'!AK293</f>
        <v>0</v>
      </c>
      <c r="D32" s="184"/>
      <c r="E32" s="81">
        <f t="shared" si="3"/>
        <v>0</v>
      </c>
      <c r="F32" s="81">
        <f t="shared" si="2"/>
        <v>0</v>
      </c>
      <c r="G32" s="164">
        <f t="shared" si="1"/>
        <v>0</v>
      </c>
      <c r="H32" s="167"/>
      <c r="I32" s="168"/>
    </row>
    <row r="33" spans="2:9" hidden="1">
      <c r="B33" s="104" t="s">
        <v>48</v>
      </c>
      <c r="C33" s="81">
        <f>'XIII Budget per partners'!AN293</f>
        <v>0</v>
      </c>
      <c r="D33" s="184"/>
      <c r="E33" s="81">
        <f t="shared" si="3"/>
        <v>0</v>
      </c>
      <c r="F33" s="81">
        <f t="shared" si="2"/>
        <v>0</v>
      </c>
      <c r="G33" s="164">
        <f t="shared" si="1"/>
        <v>0</v>
      </c>
      <c r="H33" s="167"/>
      <c r="I33" s="168"/>
    </row>
    <row r="34" spans="2:9" hidden="1">
      <c r="B34" s="104" t="s">
        <v>49</v>
      </c>
      <c r="C34" s="81">
        <f>'XIII Budget per partners'!AQ293</f>
        <v>0</v>
      </c>
      <c r="D34" s="184"/>
      <c r="E34" s="81">
        <f t="shared" si="3"/>
        <v>0</v>
      </c>
      <c r="F34" s="81">
        <f t="shared" si="2"/>
        <v>0</v>
      </c>
      <c r="G34" s="164">
        <f t="shared" si="1"/>
        <v>0</v>
      </c>
      <c r="H34" s="167"/>
      <c r="I34" s="168"/>
    </row>
    <row r="35" spans="2:9" hidden="1">
      <c r="B35" s="104" t="s">
        <v>50</v>
      </c>
      <c r="C35" s="81">
        <f>'XIII Budget per partners'!AT293</f>
        <v>0</v>
      </c>
      <c r="D35" s="184"/>
      <c r="E35" s="81">
        <f t="shared" si="3"/>
        <v>0</v>
      </c>
      <c r="F35" s="81">
        <f>C35-E35</f>
        <v>0</v>
      </c>
      <c r="G35" s="164">
        <f>IF(C35=0,0,C35/$C$36)</f>
        <v>0</v>
      </c>
      <c r="H35" s="167"/>
      <c r="I35" s="168"/>
    </row>
    <row r="36" spans="2:9">
      <c r="B36" s="80" t="s">
        <v>154</v>
      </c>
      <c r="C36" s="79">
        <f>SUM(C22:C35)</f>
        <v>0</v>
      </c>
      <c r="D36" s="186">
        <f>SUM(D22:D35)</f>
        <v>0</v>
      </c>
      <c r="E36" s="79">
        <f>SUM(E22:E35)</f>
        <v>0</v>
      </c>
      <c r="F36" s="79">
        <f>SUM(F22:F35)</f>
        <v>0</v>
      </c>
      <c r="G36" s="165">
        <f>SUM(G22:G35)</f>
        <v>0</v>
      </c>
      <c r="H36" s="167"/>
      <c r="I36" s="169"/>
    </row>
  </sheetData>
  <sheetProtection algorithmName="SHA-512" hashValue="mE9O9VNfI1HXEqvFEAFNwPUzAtHb0QstN1C7tuZc5dLWk9Ibh+z7j+fQ20+eXNkAxzf7OFy/WZD1iUoEzlh1TQ==" saltValue="FsA5qT46yf/mLkLmMAjs9A==" spinCount="100000" sheet="1" objects="1" scenarios="1"/>
  <mergeCells count="12">
    <mergeCell ref="H3:I3"/>
    <mergeCell ref="B13:E13"/>
    <mergeCell ref="B14:E14"/>
    <mergeCell ref="B15:E15"/>
    <mergeCell ref="B16:E16"/>
    <mergeCell ref="B17:E17"/>
    <mergeCell ref="B12:E12"/>
    <mergeCell ref="B7:E7"/>
    <mergeCell ref="B8:E8"/>
    <mergeCell ref="B9:E9"/>
    <mergeCell ref="B10:E10"/>
    <mergeCell ref="B11:E11"/>
  </mergeCells>
  <conditionalFormatting sqref="G6">
    <cfRule type="expression" dxfId="1" priority="2">
      <formula>COUNTA(G8:G12,G14,G16)&lt;7</formula>
    </cfRule>
  </conditionalFormatting>
  <conditionalFormatting sqref="G7">
    <cfRule type="expression" dxfId="0" priority="1">
      <formula>COUNTA(G8:G12,G14,G16)&lt;7</formula>
    </cfRule>
  </conditionalFormatting>
  <dataValidations count="1">
    <dataValidation type="custom" allowBlank="1" showInputMessage="1" showErrorMessage="1" errorTitle="Provide correct amount in EUR" error="Error! Only 2 digits allowed after decimal point!" sqref="G8:G12 G14 G16" xr:uid="{00000000-0002-0000-0E00-000000000000}">
      <formula1>G8=ROUND(G8,2)</formula1>
    </dataValidation>
  </dataValidations>
  <pageMargins left="0.7" right="0.7" top="0.75" bottom="0.75" header="0.3" footer="0.3"/>
  <pageSetup scale="58" orientation="portrait" r:id="rId1"/>
  <headerFooter>
    <oddFooter>&amp;CWorksheet: &amp;A&amp;  ;Page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29"/>
  <sheetViews>
    <sheetView showGridLines="0" showRowColHeaders="0" zoomScaleNormal="100" workbookViewId="0">
      <selection activeCell="E25" sqref="E25"/>
    </sheetView>
  </sheetViews>
  <sheetFormatPr defaultColWidth="9.1796875" defaultRowHeight="15.5"/>
  <cols>
    <col min="1" max="1" width="4.7265625" style="32" customWidth="1"/>
    <col min="2" max="2" width="11" style="32" customWidth="1"/>
    <col min="3" max="3" width="13" style="32" customWidth="1"/>
    <col min="4" max="4" width="42.26953125" style="32" customWidth="1"/>
    <col min="5" max="5" width="31.1796875" style="32" customWidth="1"/>
    <col min="6" max="7" width="4.7265625" style="32" customWidth="1"/>
    <col min="8" max="11" width="9.1796875" style="146" hidden="1" customWidth="1"/>
    <col min="12" max="16" width="9.1796875" style="108"/>
    <col min="17" max="16384" width="9.1796875" style="32"/>
  </cols>
  <sheetData>
    <row r="1" spans="1:16" ht="10" customHeight="1">
      <c r="I1" s="40" t="str">
        <f ca="1">IF(B17="",""," "&amp;MID(CELL("filename",A1),FIND("]",CELL("filename",A1))+1,255)&amp;"; ")</f>
        <v xml:space="preserve"> XV Declaration; </v>
      </c>
      <c r="J1" s="146" t="str">
        <f ca="1">'II Description'!N1&amp;'III Relevance'!N1&amp;'IV AP1'!N1&amp;'V AP2'!N1&amp;'VI AP3'!N1&amp;'VII AP4'!N1&amp;'VIII AP5'!N1&amp;'IX Time Plan'!U1&amp;'X Partners'!N1&amp;'XI Associates'!N1&amp;'XII LogFrame'!J1&amp;'XIII Budget per partners'!AX1&amp;'XIV Total Budget'!L1&amp;'XV Declaration'!I1</f>
        <v xml:space="preserve"> II Description;  III Relevance;  IV AP1;  V AP2;  VI AP3;  X Partners;  XIV Total Budget;  XV Declaration; </v>
      </c>
    </row>
    <row r="2" spans="1:16" ht="10" customHeight="1"/>
    <row r="3" spans="1:16" ht="18">
      <c r="A3" s="73"/>
      <c r="B3" s="31" t="s">
        <v>155</v>
      </c>
      <c r="C3" s="73"/>
      <c r="D3" s="73"/>
      <c r="E3" s="332"/>
      <c r="F3" s="332"/>
      <c r="H3" s="146" t="s">
        <v>259</v>
      </c>
    </row>
    <row r="4" spans="1:16" ht="10" customHeight="1"/>
    <row r="5" spans="1:16" ht="10" customHeight="1"/>
    <row r="6" spans="1:16" s="83" customFormat="1" ht="75" customHeight="1">
      <c r="B6" s="334" t="str">
        <f>"The applicant, "&amp;CHAR(34)&amp;'X Partners'!B9&amp;CHAR(34)&amp;" represented by the undersigned, being the authorised signatory of the applicant, in the context of the present call for proposals, representing any partners in the proposed project "&amp;CHAR(34)&amp;'I Title'!B29&amp;CHAR(34)&amp;", hereby declares that:"</f>
        <v>The applicant, "" represented by the undersigned, being the authorised signatory of the applicant, in the context of the present call for proposals, representing any partners in the proposed project "-", hereby declares that:</v>
      </c>
      <c r="C6" s="334"/>
      <c r="D6" s="334"/>
      <c r="E6" s="334"/>
      <c r="H6" s="147"/>
      <c r="I6" s="147"/>
      <c r="J6" s="147"/>
      <c r="K6" s="147"/>
      <c r="L6" s="107"/>
      <c r="M6" s="107"/>
      <c r="N6" s="107"/>
      <c r="O6" s="107"/>
      <c r="P6" s="107"/>
    </row>
    <row r="7" spans="1:16" s="83" customFormat="1" ht="14">
      <c r="H7" s="147"/>
      <c r="I7" s="147"/>
      <c r="J7" s="147"/>
      <c r="K7" s="147"/>
      <c r="L7" s="107"/>
      <c r="M7" s="107"/>
      <c r="N7" s="107"/>
      <c r="O7" s="107"/>
      <c r="P7" s="107"/>
    </row>
    <row r="8" spans="1:16" s="83" customFormat="1" ht="30" customHeight="1">
      <c r="B8" s="125" t="s">
        <v>156</v>
      </c>
      <c r="C8" s="335" t="s">
        <v>157</v>
      </c>
      <c r="D8" s="335"/>
      <c r="E8" s="335"/>
      <c r="H8" s="147"/>
      <c r="I8" s="147"/>
      <c r="J8" s="147"/>
      <c r="K8" s="147"/>
      <c r="L8" s="107"/>
      <c r="M8" s="107"/>
      <c r="N8" s="107"/>
      <c r="O8" s="107"/>
      <c r="P8" s="107"/>
    </row>
    <row r="9" spans="1:16" s="83" customFormat="1" ht="30" customHeight="1">
      <c r="B9" s="125" t="s">
        <v>156</v>
      </c>
      <c r="C9" s="335" t="s">
        <v>302</v>
      </c>
      <c r="D9" s="335"/>
      <c r="E9" s="335"/>
      <c r="H9" s="147"/>
      <c r="I9" s="147"/>
      <c r="J9" s="147"/>
      <c r="K9" s="147"/>
      <c r="L9" s="107"/>
      <c r="M9" s="107"/>
      <c r="N9" s="107"/>
      <c r="O9" s="107"/>
      <c r="P9" s="107"/>
    </row>
    <row r="10" spans="1:16" s="83" customFormat="1" ht="30" customHeight="1">
      <c r="B10" s="125" t="s">
        <v>156</v>
      </c>
      <c r="C10" s="335" t="s">
        <v>158</v>
      </c>
      <c r="D10" s="335"/>
      <c r="E10" s="335"/>
      <c r="H10" s="147"/>
      <c r="I10" s="147"/>
      <c r="J10" s="147"/>
      <c r="K10" s="147"/>
      <c r="L10" s="107"/>
      <c r="M10" s="107"/>
      <c r="N10" s="107"/>
      <c r="O10" s="107"/>
      <c r="P10" s="107"/>
    </row>
    <row r="11" spans="1:16" s="83" customFormat="1" ht="30" customHeight="1">
      <c r="B11" s="125" t="s">
        <v>156</v>
      </c>
      <c r="C11" s="335" t="s">
        <v>304</v>
      </c>
      <c r="D11" s="335"/>
      <c r="E11" s="335"/>
      <c r="H11" s="147"/>
      <c r="I11" s="147"/>
      <c r="J11" s="147"/>
      <c r="K11" s="147"/>
      <c r="L11" s="107"/>
      <c r="M11" s="107"/>
      <c r="N11" s="107"/>
      <c r="O11" s="107"/>
      <c r="P11" s="107"/>
    </row>
    <row r="12" spans="1:16" s="83" customFormat="1" ht="30" customHeight="1">
      <c r="B12" s="125" t="s">
        <v>156</v>
      </c>
      <c r="C12" s="335" t="s">
        <v>305</v>
      </c>
      <c r="D12" s="335"/>
      <c r="E12" s="335"/>
      <c r="H12" s="147"/>
      <c r="I12" s="147"/>
      <c r="J12" s="147"/>
      <c r="K12" s="147"/>
      <c r="L12" s="107"/>
      <c r="M12" s="107"/>
      <c r="N12" s="107"/>
      <c r="O12" s="107"/>
      <c r="P12" s="107"/>
    </row>
    <row r="13" spans="1:16" s="83" customFormat="1" ht="44.25" customHeight="1">
      <c r="B13" s="125" t="s">
        <v>156</v>
      </c>
      <c r="C13" s="335" t="s">
        <v>313</v>
      </c>
      <c r="D13" s="335"/>
      <c r="E13" s="335"/>
      <c r="H13" s="147"/>
      <c r="I13" s="147"/>
      <c r="J13" s="147"/>
      <c r="K13" s="147"/>
      <c r="L13" s="107"/>
      <c r="M13" s="107"/>
      <c r="N13" s="107"/>
      <c r="O13" s="107"/>
      <c r="P13" s="107"/>
    </row>
    <row r="14" spans="1:16" s="83" customFormat="1" ht="58.5" customHeight="1">
      <c r="B14" s="125" t="s">
        <v>156</v>
      </c>
      <c r="C14" s="335" t="s">
        <v>315</v>
      </c>
      <c r="D14" s="335"/>
      <c r="E14" s="335"/>
      <c r="H14" s="147"/>
      <c r="I14" s="147"/>
      <c r="J14" s="147"/>
      <c r="K14" s="147"/>
      <c r="L14" s="107"/>
      <c r="M14" s="107"/>
      <c r="N14" s="107"/>
      <c r="O14" s="107"/>
      <c r="P14" s="107"/>
    </row>
    <row r="15" spans="1:16" s="83" customFormat="1" ht="14">
      <c r="H15" s="147"/>
      <c r="I15" s="147"/>
      <c r="J15" s="147"/>
      <c r="K15" s="147"/>
      <c r="L15" s="107"/>
      <c r="M15" s="107"/>
      <c r="N15" s="107"/>
      <c r="O15" s="107"/>
      <c r="P15" s="107"/>
    </row>
    <row r="16" spans="1:16" s="83" customFormat="1" ht="45.75" customHeight="1">
      <c r="B16" s="336" t="s">
        <v>308</v>
      </c>
      <c r="C16" s="336"/>
      <c r="D16" s="336"/>
      <c r="E16" s="336"/>
      <c r="F16" s="209"/>
      <c r="H16" s="147"/>
      <c r="I16" s="147"/>
      <c r="J16" s="147"/>
      <c r="K16" s="147"/>
      <c r="L16" s="107"/>
      <c r="M16" s="107"/>
      <c r="N16" s="107"/>
      <c r="O16" s="107"/>
      <c r="P16" s="107"/>
    </row>
    <row r="17" spans="2:5">
      <c r="B17" s="38" t="str">
        <f>IF(B18="",'Error txt'!B106,"")</f>
        <v>ERROR! Please provide description! If no applications have been submitted, type "None"!</v>
      </c>
    </row>
    <row r="18" spans="2:5" ht="152.25" customHeight="1">
      <c r="B18" s="241"/>
      <c r="C18" s="279"/>
      <c r="D18" s="279"/>
      <c r="E18" s="280"/>
    </row>
    <row r="19" spans="2:5" ht="10" customHeight="1"/>
    <row r="20" spans="2:5" ht="10" customHeight="1"/>
    <row r="21" spans="2:5" ht="42.65" customHeight="1">
      <c r="B21" s="336" t="s">
        <v>317</v>
      </c>
      <c r="C21" s="336"/>
      <c r="D21" s="336"/>
      <c r="E21" s="336"/>
    </row>
    <row r="22" spans="2:5" ht="10" customHeight="1"/>
    <row r="23" spans="2:5" ht="10" customHeight="1"/>
    <row r="24" spans="2:5" ht="10" customHeight="1"/>
    <row r="25" spans="2:5" ht="40" customHeight="1">
      <c r="C25" s="105" t="s">
        <v>159</v>
      </c>
      <c r="D25" s="106"/>
      <c r="E25" s="41"/>
    </row>
    <row r="26" spans="2:5" ht="40" customHeight="1">
      <c r="C26" s="105" t="s">
        <v>160</v>
      </c>
      <c r="D26" s="106"/>
      <c r="E26" s="41"/>
    </row>
    <row r="27" spans="2:5" ht="40" customHeight="1">
      <c r="B27" s="337" t="s">
        <v>314</v>
      </c>
      <c r="C27" s="337"/>
      <c r="D27" s="337"/>
      <c r="E27" s="337"/>
    </row>
    <row r="28" spans="2:5">
      <c r="B28" s="213"/>
      <c r="C28" s="213"/>
      <c r="D28" s="213"/>
      <c r="E28" s="214"/>
    </row>
    <row r="29" spans="2:5" ht="60" customHeight="1">
      <c r="B29" s="333" t="str">
        <f ca="1">IF(J1&lt;&gt;"",'Error txt'!B107&amp;J1,"")</f>
        <v xml:space="preserve">ERROR! Please corect ERROR messages in worksheet(s): II Description;  III Relevance;  IV AP1;  V AP2;  VI AP3;  X Partners;  XIV Total Budget;  XV Declaration; </v>
      </c>
      <c r="C29" s="333"/>
      <c r="D29" s="333"/>
      <c r="E29" s="333"/>
    </row>
  </sheetData>
  <sheetProtection algorithmName="SHA-512" hashValue="Q4wnX4c9qMBX4SdhAB2dbZyQki+RwkfY2eRLeV2UZaa63qbd1jkZkTFpUyNTKfLugvc7sPexlhzYJkgkegHbAg==" saltValue="MeGuQs6+f/ypk1PEJk1RoQ==" spinCount="100000" sheet="1" objects="1" scenarios="1"/>
  <mergeCells count="14">
    <mergeCell ref="E3:F3"/>
    <mergeCell ref="B29:E29"/>
    <mergeCell ref="B6:E6"/>
    <mergeCell ref="C8:E8"/>
    <mergeCell ref="C9:E9"/>
    <mergeCell ref="C10:E10"/>
    <mergeCell ref="C11:E11"/>
    <mergeCell ref="C12:E12"/>
    <mergeCell ref="C13:E13"/>
    <mergeCell ref="C14:E14"/>
    <mergeCell ref="B16:E16"/>
    <mergeCell ref="B21:E21"/>
    <mergeCell ref="B18:E18"/>
    <mergeCell ref="B27:E27"/>
  </mergeCells>
  <dataValidations count="1">
    <dataValidation type="textLength" operator="lessThanOrEqual" allowBlank="1" showInputMessage="1" showErrorMessage="1" errorTitle="Maximum 1000 characters" error="Press &quot;Retry&quot; button and reduce text length!" prompt="Maximum 1000 characters" sqref="B18:E18" xr:uid="{00000000-0002-0000-0F00-000000000000}">
      <formula1>1000</formula1>
    </dataValidation>
  </dataValidations>
  <pageMargins left="0.7" right="0.7" top="0.75" bottom="0.75" header="0.3" footer="0.3"/>
  <pageSetup scale="74" orientation="portrait" r:id="rId1"/>
  <headerFooter>
    <oddFooter>&amp;CWorksheet: &amp;A&amp;  ;Page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8:O54"/>
  <sheetViews>
    <sheetView showGridLines="0" showRowColHeaders="0" topLeftCell="A16" zoomScale="90" zoomScaleNormal="90" zoomScaleSheetLayoutView="100" workbookViewId="0">
      <selection activeCell="B29" sqref="B29:H29"/>
    </sheetView>
  </sheetViews>
  <sheetFormatPr defaultColWidth="9.1796875" defaultRowHeight="14"/>
  <cols>
    <col min="1" max="1" width="4.7265625" style="140" customWidth="1"/>
    <col min="2" max="8" width="12.7265625" style="140" customWidth="1"/>
    <col min="9" max="10" width="4.7265625" style="140" customWidth="1"/>
    <col min="11" max="15" width="9.1796875" style="141"/>
    <col min="16" max="16384" width="9.1796875" style="140"/>
  </cols>
  <sheetData>
    <row r="8" spans="2:8" ht="14.5">
      <c r="E8"/>
    </row>
    <row r="16" spans="2:8" ht="50.25" customHeight="1">
      <c r="B16" s="83"/>
      <c r="C16" s="83"/>
      <c r="D16" s="83"/>
      <c r="E16" s="190" t="s">
        <v>303</v>
      </c>
      <c r="F16" s="83"/>
      <c r="G16" s="83"/>
      <c r="H16" s="83"/>
    </row>
    <row r="18" spans="2:15" ht="23">
      <c r="E18" s="139" t="s">
        <v>0</v>
      </c>
    </row>
    <row r="20" spans="2:15" ht="15.5">
      <c r="E20" s="183" t="s">
        <v>316</v>
      </c>
    </row>
    <row r="22" spans="2:15" ht="15.5">
      <c r="C22" s="33" t="s">
        <v>291</v>
      </c>
      <c r="F22" s="225" t="s">
        <v>292</v>
      </c>
      <c r="G22" s="226"/>
    </row>
    <row r="24" spans="2:15" s="144" customFormat="1" ht="15.5">
      <c r="C24" s="144" t="s">
        <v>1</v>
      </c>
      <c r="K24" s="145"/>
      <c r="L24" s="145"/>
      <c r="M24" s="145"/>
      <c r="N24" s="145"/>
      <c r="O24" s="145"/>
    </row>
    <row r="25" spans="2:15" s="144" customFormat="1" ht="15.5">
      <c r="C25" s="144" t="s">
        <v>2</v>
      </c>
      <c r="K25" s="145"/>
      <c r="L25" s="145"/>
      <c r="M25" s="145"/>
      <c r="N25" s="145"/>
      <c r="O25" s="145"/>
    </row>
    <row r="26" spans="2:15" s="144" customFormat="1" ht="15.5">
      <c r="K26" s="145"/>
      <c r="L26" s="145"/>
      <c r="M26" s="145"/>
      <c r="N26" s="145"/>
      <c r="O26" s="145"/>
    </row>
    <row r="27" spans="2:15" s="144" customFormat="1" ht="15.5">
      <c r="B27" s="143" t="s">
        <v>3</v>
      </c>
      <c r="K27" s="145"/>
      <c r="L27" s="145"/>
      <c r="M27" s="145"/>
      <c r="N27" s="145"/>
      <c r="O27" s="145"/>
    </row>
    <row r="28" spans="2:15" s="144" customFormat="1" ht="5.15" customHeight="1">
      <c r="K28" s="145"/>
      <c r="L28" s="145"/>
      <c r="M28" s="145"/>
      <c r="N28" s="145"/>
      <c r="O28" s="145"/>
    </row>
    <row r="29" spans="2:15" s="144" customFormat="1" ht="28.5" customHeight="1">
      <c r="B29" s="227" t="str">
        <f>IF('II Description'!B8:J8="","-",'II Description'!B8:J8)</f>
        <v>-</v>
      </c>
      <c r="C29" s="227"/>
      <c r="D29" s="227"/>
      <c r="E29" s="227"/>
      <c r="F29" s="227"/>
      <c r="G29" s="227"/>
      <c r="H29" s="227"/>
      <c r="K29" s="145"/>
      <c r="L29" s="145"/>
      <c r="M29" s="145"/>
      <c r="N29" s="145"/>
      <c r="O29" s="145"/>
    </row>
    <row r="30" spans="2:15" s="144" customFormat="1" ht="15.5">
      <c r="K30" s="145"/>
      <c r="L30" s="145"/>
      <c r="M30" s="145"/>
      <c r="N30" s="145"/>
      <c r="O30" s="145"/>
    </row>
    <row r="31" spans="2:15" s="144" customFormat="1" ht="15.5">
      <c r="B31" s="143" t="s">
        <v>4</v>
      </c>
      <c r="K31" s="145"/>
      <c r="L31" s="145"/>
      <c r="M31" s="145"/>
      <c r="N31" s="145"/>
      <c r="O31" s="145"/>
    </row>
    <row r="32" spans="2:15" s="144" customFormat="1" ht="5.15" customHeight="1">
      <c r="K32" s="145"/>
      <c r="L32" s="145"/>
      <c r="M32" s="145"/>
      <c r="N32" s="145"/>
      <c r="O32" s="145"/>
    </row>
    <row r="33" spans="2:15" s="144" customFormat="1" ht="15.5">
      <c r="B33" s="222" t="str">
        <f>IF('II Description'!B12:J12="","-",'II Description'!B12:J12)</f>
        <v>-</v>
      </c>
      <c r="C33" s="222"/>
      <c r="D33" s="222"/>
      <c r="E33" s="222"/>
      <c r="F33" s="222"/>
      <c r="G33" s="222"/>
      <c r="H33" s="222"/>
      <c r="K33" s="145"/>
      <c r="L33" s="145"/>
      <c r="M33" s="145"/>
      <c r="N33" s="145"/>
      <c r="O33" s="145"/>
    </row>
    <row r="34" spans="2:15" s="144" customFormat="1" ht="15.5">
      <c r="K34" s="145"/>
      <c r="L34" s="145"/>
      <c r="M34" s="145"/>
      <c r="N34" s="145"/>
      <c r="O34" s="145"/>
    </row>
    <row r="35" spans="2:15" s="144" customFormat="1" ht="15.5">
      <c r="B35" s="143" t="s">
        <v>5</v>
      </c>
      <c r="K35" s="145"/>
      <c r="L35" s="145"/>
      <c r="M35" s="145"/>
      <c r="N35" s="145"/>
      <c r="O35" s="145"/>
    </row>
    <row r="36" spans="2:15" s="144" customFormat="1" ht="5.15" customHeight="1">
      <c r="K36" s="145"/>
      <c r="L36" s="145"/>
      <c r="M36" s="145"/>
      <c r="N36" s="145"/>
      <c r="O36" s="145"/>
    </row>
    <row r="37" spans="2:15" s="144" customFormat="1" ht="15.5">
      <c r="B37" s="222" t="str">
        <f>IF('II Description'!B16:J16="","-",'II Description'!B16:J16)</f>
        <v>-</v>
      </c>
      <c r="C37" s="222"/>
      <c r="D37" s="222"/>
      <c r="E37" s="222"/>
      <c r="F37" s="222"/>
      <c r="G37" s="222"/>
      <c r="H37" s="222"/>
      <c r="K37" s="145"/>
      <c r="L37" s="145"/>
      <c r="M37" s="145"/>
      <c r="N37" s="145"/>
      <c r="O37" s="145"/>
    </row>
    <row r="38" spans="2:15" s="144" customFormat="1" ht="5.25" customHeight="1">
      <c r="B38" s="142"/>
      <c r="C38" s="142"/>
      <c r="D38" s="142"/>
      <c r="E38" s="142"/>
      <c r="F38" s="142"/>
      <c r="G38" s="142"/>
      <c r="H38" s="142"/>
      <c r="K38" s="145"/>
      <c r="L38" s="145"/>
      <c r="M38" s="145"/>
      <c r="N38" s="145"/>
      <c r="O38" s="145"/>
    </row>
    <row r="39" spans="2:15" s="144" customFormat="1" ht="15.5">
      <c r="B39" s="222" t="str">
        <f>IF('II Description'!B20:J20="","- ",'II Description'!B20:J20)</f>
        <v xml:space="preserve">- </v>
      </c>
      <c r="C39" s="222"/>
      <c r="D39" s="222"/>
      <c r="E39" s="222"/>
      <c r="F39" s="222"/>
      <c r="G39" s="222"/>
      <c r="H39" s="222"/>
      <c r="K39" s="145"/>
      <c r="L39" s="145"/>
      <c r="M39" s="145"/>
      <c r="N39" s="145"/>
      <c r="O39" s="145"/>
    </row>
    <row r="40" spans="2:15" s="144" customFormat="1" ht="15.5">
      <c r="K40" s="145"/>
      <c r="L40" s="145"/>
      <c r="M40" s="145"/>
      <c r="N40" s="145"/>
      <c r="O40" s="145"/>
    </row>
    <row r="41" spans="2:15" s="144" customFormat="1" ht="15.5">
      <c r="K41" s="145"/>
      <c r="L41" s="145"/>
      <c r="M41" s="145"/>
      <c r="N41" s="145"/>
      <c r="O41" s="145"/>
    </row>
    <row r="42" spans="2:15" s="144" customFormat="1" ht="15.5">
      <c r="B42" s="143" t="s">
        <v>6</v>
      </c>
      <c r="E42" s="222" t="str">
        <f>'II Description'!F30</f>
        <v>-</v>
      </c>
      <c r="F42" s="222"/>
      <c r="K42" s="145"/>
      <c r="L42" s="145"/>
      <c r="M42" s="145"/>
      <c r="N42" s="145"/>
      <c r="O42" s="145"/>
    </row>
    <row r="43" spans="2:15" s="144" customFormat="1" ht="15.5">
      <c r="K43" s="145"/>
      <c r="L43" s="145"/>
      <c r="M43" s="145"/>
      <c r="N43" s="145"/>
      <c r="O43" s="145"/>
    </row>
    <row r="44" spans="2:15" s="144" customFormat="1" ht="15.5">
      <c r="K44" s="145"/>
      <c r="L44" s="145"/>
      <c r="M44" s="145"/>
      <c r="N44" s="145"/>
      <c r="O44" s="145"/>
    </row>
    <row r="45" spans="2:15" s="144" customFormat="1" ht="15.5">
      <c r="B45" s="143" t="s">
        <v>7</v>
      </c>
      <c r="E45" s="223">
        <f>'XIV Total Budget'!F17</f>
        <v>0</v>
      </c>
      <c r="F45" s="224"/>
      <c r="K45" s="145"/>
      <c r="L45" s="145"/>
      <c r="M45" s="145"/>
      <c r="N45" s="145"/>
      <c r="O45" s="145"/>
    </row>
    <row r="46" spans="2:15" s="144" customFormat="1" ht="15.5">
      <c r="K46" s="145"/>
      <c r="L46" s="145"/>
      <c r="M46" s="145"/>
      <c r="N46" s="145"/>
      <c r="O46" s="145"/>
    </row>
    <row r="47" spans="2:15" s="144" customFormat="1" ht="15.5">
      <c r="K47" s="145"/>
      <c r="L47" s="145"/>
      <c r="M47" s="145"/>
      <c r="N47" s="145"/>
      <c r="O47" s="145"/>
    </row>
    <row r="48" spans="2:15" s="144" customFormat="1" ht="15.5">
      <c r="K48" s="145"/>
      <c r="L48" s="145"/>
      <c r="M48" s="145"/>
      <c r="N48" s="145"/>
      <c r="O48" s="145"/>
    </row>
    <row r="49" spans="5:15" s="144" customFormat="1" ht="15.5">
      <c r="E49"/>
      <c r="F49"/>
      <c r="G49"/>
      <c r="H49"/>
      <c r="K49" s="145"/>
      <c r="L49" s="145"/>
      <c r="M49" s="145"/>
      <c r="N49" s="145"/>
      <c r="O49" s="145"/>
    </row>
    <row r="50" spans="5:15" s="144" customFormat="1" ht="15.5">
      <c r="E50"/>
      <c r="F50"/>
      <c r="G50"/>
      <c r="H50"/>
      <c r="K50" s="145"/>
      <c r="L50" s="145"/>
      <c r="M50" s="145"/>
      <c r="N50" s="145"/>
      <c r="O50" s="145"/>
    </row>
    <row r="51" spans="5:15" s="144" customFormat="1" ht="15.5">
      <c r="E51"/>
      <c r="F51"/>
      <c r="G51"/>
      <c r="H51"/>
      <c r="K51" s="145"/>
      <c r="L51" s="145"/>
      <c r="M51" s="145"/>
      <c r="N51" s="145"/>
      <c r="O51" s="145"/>
    </row>
    <row r="52" spans="5:15" s="144" customFormat="1" ht="15.5">
      <c r="E52"/>
      <c r="F52"/>
      <c r="G52"/>
      <c r="H52"/>
      <c r="K52" s="145"/>
      <c r="L52" s="145"/>
      <c r="M52" s="145"/>
      <c r="N52" s="145"/>
      <c r="O52" s="145"/>
    </row>
    <row r="53" spans="5:15" s="144" customFormat="1" ht="15.5">
      <c r="E53"/>
      <c r="F53"/>
      <c r="G53"/>
      <c r="H53"/>
      <c r="K53" s="145"/>
      <c r="L53" s="145"/>
      <c r="M53" s="145"/>
      <c r="N53" s="145"/>
      <c r="O53" s="145"/>
    </row>
    <row r="54" spans="5:15" s="144" customFormat="1" ht="15.5">
      <c r="K54" s="145"/>
      <c r="L54" s="145"/>
      <c r="M54" s="145"/>
      <c r="N54" s="145"/>
      <c r="O54" s="145"/>
    </row>
  </sheetData>
  <sheetProtection algorithmName="SHA-512" hashValue="Zb4S4Hp4EN0Se4CvP6mqV/AyvURIwcayNhZq4z4u6CFEyuFo7KBoUa0gav1ummW/xuKRx+ER3m1RT9GEyiWgbg==" saltValue="wqTnhwJkSTbZ53huXsoHcg==" spinCount="100000" sheet="1" objects="1" scenarios="1"/>
  <mergeCells count="7">
    <mergeCell ref="E42:F42"/>
    <mergeCell ref="E45:F45"/>
    <mergeCell ref="F22:G22"/>
    <mergeCell ref="B29:H29"/>
    <mergeCell ref="B33:H33"/>
    <mergeCell ref="B37:H37"/>
    <mergeCell ref="B39:H39"/>
  </mergeCells>
  <pageMargins left="0.7" right="0.7" top="0.75" bottom="0.75" header="0.3" footer="0.3"/>
  <pageSetup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86"/>
  <sheetViews>
    <sheetView showGridLines="0" showRowColHeaders="0" tabSelected="1" topLeftCell="A21" zoomScale="70" zoomScaleNormal="70" zoomScaleSheetLayoutView="50" workbookViewId="0">
      <selection activeCell="AE41" sqref="AE41"/>
    </sheetView>
  </sheetViews>
  <sheetFormatPr defaultColWidth="9.1796875" defaultRowHeight="15.5"/>
  <cols>
    <col min="1" max="1" width="4.7265625" style="32" customWidth="1"/>
    <col min="2" max="2" width="19.453125" style="32" customWidth="1"/>
    <col min="3" max="3" width="11.7265625" style="32" customWidth="1"/>
    <col min="4" max="4" width="10.7265625" style="32" customWidth="1"/>
    <col min="5" max="5" width="15.81640625" style="32" customWidth="1"/>
    <col min="6" max="6" width="11.7265625" style="32" customWidth="1"/>
    <col min="7" max="7" width="9.1796875" style="32"/>
    <col min="8" max="9" width="11.7265625" style="32" customWidth="1"/>
    <col min="10" max="10" width="12.453125" style="32" customWidth="1"/>
    <col min="11" max="12" width="4.7265625" style="32" customWidth="1"/>
    <col min="13" max="15" width="9.1796875" style="146" hidden="1" customWidth="1"/>
    <col min="16" max="16" width="57.1796875" style="146" hidden="1" customWidth="1"/>
    <col min="17" max="21" width="9.1796875" style="108"/>
    <col min="22" max="16384" width="9.1796875" style="32"/>
  </cols>
  <sheetData>
    <row r="1" spans="1:14" ht="10" customHeight="1">
      <c r="N1" s="40" t="str">
        <f ca="1">IF(SUM(N2:N86)&gt;0," "&amp;MID(CELL("filename",A1),FIND("]",CELL("filename",A1))+1,255)&amp;"; ","")</f>
        <v xml:space="preserve"> II Description; </v>
      </c>
    </row>
    <row r="2" spans="1:14" ht="10" customHeight="1"/>
    <row r="3" spans="1:14" ht="18">
      <c r="A3" s="30"/>
      <c r="B3" s="31" t="s">
        <v>8</v>
      </c>
      <c r="C3" s="30"/>
      <c r="D3" s="30"/>
      <c r="E3" s="30"/>
      <c r="F3" s="30"/>
      <c r="G3" s="30"/>
      <c r="H3" s="30"/>
      <c r="I3" s="250"/>
      <c r="J3" s="250"/>
      <c r="K3" s="250"/>
      <c r="M3" s="146" t="s">
        <v>259</v>
      </c>
    </row>
    <row r="4" spans="1:14" ht="10" customHeight="1"/>
    <row r="5" spans="1:14" ht="10" customHeight="1"/>
    <row r="6" spans="1:14">
      <c r="B6" s="33" t="s">
        <v>9</v>
      </c>
      <c r="E6" s="34" t="str">
        <f>IF(B8="",'Error txt'!B3,"")</f>
        <v>Error! Please provide description!</v>
      </c>
      <c r="N6" s="146">
        <f>IF(E6="",0,1)</f>
        <v>1</v>
      </c>
    </row>
    <row r="7" spans="1:14" ht="10" customHeight="1"/>
    <row r="8" spans="1:14" ht="30" customHeight="1">
      <c r="B8" s="237"/>
      <c r="C8" s="237"/>
      <c r="D8" s="237"/>
      <c r="E8" s="237"/>
      <c r="F8" s="237"/>
      <c r="G8" s="237"/>
      <c r="H8" s="237"/>
      <c r="I8" s="237"/>
      <c r="J8" s="237"/>
    </row>
    <row r="9" spans="1:14" ht="10" customHeight="1"/>
    <row r="10" spans="1:14">
      <c r="B10" s="33" t="s">
        <v>10</v>
      </c>
      <c r="E10" s="34" t="str">
        <f>IF(B12="",'Error txt'!B4,"")</f>
        <v>Error! Please provide description!</v>
      </c>
      <c r="N10" s="146">
        <f>IF(E10="",0,1)</f>
        <v>1</v>
      </c>
    </row>
    <row r="11" spans="1:14" ht="10" customHeight="1"/>
    <row r="12" spans="1:14">
      <c r="B12" s="238"/>
      <c r="C12" s="238"/>
      <c r="D12" s="238"/>
      <c r="E12" s="238"/>
      <c r="F12" s="238"/>
      <c r="G12" s="238"/>
      <c r="H12" s="238"/>
      <c r="I12" s="238"/>
      <c r="J12" s="238"/>
    </row>
    <row r="13" spans="1:14" ht="10" customHeight="1"/>
    <row r="14" spans="1:14">
      <c r="B14" s="33" t="s">
        <v>11</v>
      </c>
    </row>
    <row r="15" spans="1:14" ht="10" customHeight="1"/>
    <row r="16" spans="1:14">
      <c r="B16" s="239" t="str">
        <f>IF(B20="","-",VLOOKUP(B20,O20:P23,2))</f>
        <v>-</v>
      </c>
      <c r="C16" s="239"/>
      <c r="D16" s="239"/>
      <c r="E16" s="239"/>
      <c r="F16" s="239"/>
      <c r="G16" s="239"/>
      <c r="H16" s="239"/>
      <c r="I16" s="239"/>
      <c r="J16" s="239"/>
    </row>
    <row r="17" spans="2:16" ht="10" customHeight="1"/>
    <row r="18" spans="2:16">
      <c r="B18" s="33" t="s">
        <v>12</v>
      </c>
      <c r="E18" s="34" t="str">
        <f>IF(B20="",'Error txt'!B5,"")</f>
        <v>ERROR! Please choose Priority!</v>
      </c>
      <c r="N18" s="146">
        <f>IF(E18="",0,1)</f>
        <v>1</v>
      </c>
    </row>
    <row r="19" spans="2:16" ht="10" customHeight="1"/>
    <row r="20" spans="2:16">
      <c r="B20" s="240"/>
      <c r="C20" s="240"/>
      <c r="D20" s="240"/>
      <c r="E20" s="240"/>
      <c r="F20" s="240"/>
      <c r="G20" s="240"/>
      <c r="H20" s="240"/>
      <c r="I20" s="240"/>
      <c r="J20" s="240"/>
      <c r="O20" s="146" t="s">
        <v>163</v>
      </c>
      <c r="P20" s="146" t="s">
        <v>161</v>
      </c>
    </row>
    <row r="21" spans="2:16" ht="10" customHeight="1">
      <c r="O21" s="146" t="s">
        <v>164</v>
      </c>
      <c r="P21" s="146" t="s">
        <v>161</v>
      </c>
    </row>
    <row r="22" spans="2:16" ht="10" customHeight="1">
      <c r="O22" s="146" t="s">
        <v>166</v>
      </c>
      <c r="P22" s="146" t="s">
        <v>162</v>
      </c>
    </row>
    <row r="23" spans="2:16">
      <c r="B23" s="33" t="s">
        <v>18</v>
      </c>
      <c r="P23" s="146" t="s">
        <v>268</v>
      </c>
    </row>
    <row r="24" spans="2:16" ht="10" customHeight="1">
      <c r="E24" s="34" t="str">
        <f>IF(OR(F26="",F28="",H26="",H28=""),'Error txt'!B6,"")</f>
        <v>Error! Please provide description!</v>
      </c>
      <c r="N24" s="146">
        <f>IF(E24="",0,1)</f>
        <v>1</v>
      </c>
    </row>
    <row r="25" spans="2:16" ht="10" customHeight="1"/>
    <row r="26" spans="2:16">
      <c r="B26" s="32" t="s">
        <v>13</v>
      </c>
      <c r="C26" s="211" t="s">
        <v>306</v>
      </c>
      <c r="D26" s="221"/>
      <c r="E26" s="35" t="s">
        <v>16</v>
      </c>
      <c r="F26" s="102"/>
      <c r="G26" s="35" t="s">
        <v>17</v>
      </c>
      <c r="H26" s="102"/>
      <c r="J26" s="215"/>
      <c r="P26" s="216" t="e">
        <f>DATE(H26,F26,D26)</f>
        <v>#NUM!</v>
      </c>
    </row>
    <row r="28" spans="2:16">
      <c r="B28" s="32" t="s">
        <v>14</v>
      </c>
      <c r="C28" s="211" t="s">
        <v>306</v>
      </c>
      <c r="D28" s="221">
        <v>15</v>
      </c>
      <c r="E28" s="35" t="s">
        <v>16</v>
      </c>
      <c r="F28" s="102">
        <v>11</v>
      </c>
      <c r="G28" s="35" t="s">
        <v>17</v>
      </c>
      <c r="H28" s="102">
        <v>2023</v>
      </c>
      <c r="J28" s="215"/>
      <c r="P28" s="216">
        <f>DATE(H28,F28,D28)</f>
        <v>45245</v>
      </c>
    </row>
    <row r="30" spans="2:16">
      <c r="B30" s="32" t="s">
        <v>15</v>
      </c>
      <c r="F30" s="251" t="str">
        <f>IFERROR(IF(AND(D26&lt;&gt;"",D28&lt;&gt;"",F26&lt;&gt;"",F28&lt;&gt;"",H26&lt;&gt;"",H28&lt;&gt;""),IF(DATEDIF(P26,P28,"y"),DATEDIF(P26,P28,"y")&amp;" years, ","")&amp;IF(DATEDIF(P26,P28,"ym"),DATEDIF(P26,P28,"ym")&amp;" months","")&amp;IF(DATEDIF(P26,P28,"md"),", "&amp;DATEDIF(P26,P28,"md")&amp;" days",""),"-"),"can not calculate")</f>
        <v>-</v>
      </c>
      <c r="G30" s="251"/>
      <c r="H30" s="251"/>
      <c r="I30" s="217"/>
      <c r="J30" s="215"/>
    </row>
    <row r="31" spans="2:16">
      <c r="F31" s="219" t="str">
        <f>IF(OR(F30="can not calculate",F30=""),'Error txt'!B9,"")</f>
        <v/>
      </c>
      <c r="G31" s="218"/>
      <c r="H31" s="218"/>
      <c r="J31" s="215"/>
    </row>
    <row r="32" spans="2:16" ht="10" customHeight="1"/>
    <row r="33" spans="2:21">
      <c r="B33" s="33" t="s">
        <v>19</v>
      </c>
    </row>
    <row r="35" spans="2:21" s="36" customFormat="1" ht="30" customHeight="1">
      <c r="B35" s="244" t="s">
        <v>62</v>
      </c>
      <c r="C35" s="244"/>
      <c r="D35" s="244"/>
      <c r="E35" s="244" t="s">
        <v>61</v>
      </c>
      <c r="F35" s="244"/>
      <c r="G35" s="244"/>
      <c r="H35" s="244" t="s">
        <v>185</v>
      </c>
      <c r="I35" s="244"/>
      <c r="J35" s="244"/>
      <c r="M35" s="158"/>
      <c r="N35" s="158"/>
      <c r="O35" s="158"/>
      <c r="P35" s="158"/>
      <c r="Q35" s="112"/>
      <c r="R35" s="112"/>
      <c r="S35" s="112"/>
      <c r="T35" s="112"/>
      <c r="U35" s="112"/>
    </row>
    <row r="36" spans="2:21" s="36" customFormat="1" ht="30" customHeight="1">
      <c r="B36" s="245">
        <f>'XIV Total Budget'!C36</f>
        <v>0</v>
      </c>
      <c r="C36" s="245"/>
      <c r="D36" s="245"/>
      <c r="E36" s="245">
        <f>'XIV Total Budget'!E36</f>
        <v>0</v>
      </c>
      <c r="F36" s="245"/>
      <c r="G36" s="245"/>
      <c r="H36" s="245">
        <f>'XIV Total Budget'!F36</f>
        <v>0</v>
      </c>
      <c r="I36" s="245"/>
      <c r="J36" s="245"/>
      <c r="M36" s="158"/>
      <c r="N36" s="158"/>
      <c r="O36" s="158"/>
      <c r="P36" s="158"/>
      <c r="Q36" s="112"/>
      <c r="R36" s="112"/>
      <c r="S36" s="112"/>
      <c r="T36" s="112"/>
      <c r="U36" s="112"/>
    </row>
    <row r="37" spans="2:21" ht="10" customHeight="1"/>
    <row r="38" spans="2:21" ht="10" customHeight="1"/>
    <row r="39" spans="2:21">
      <c r="B39" s="33" t="s">
        <v>20</v>
      </c>
      <c r="H39" s="37" t="s">
        <v>63</v>
      </c>
    </row>
    <row r="40" spans="2:21">
      <c r="B40" s="38" t="str">
        <f>IF(B41="",'Error txt'!B7,"")</f>
        <v>Error! Please provide description!</v>
      </c>
      <c r="H40" s="37"/>
      <c r="N40" s="146">
        <f>IF(B40="",0,1)</f>
        <v>1</v>
      </c>
    </row>
    <row r="41" spans="2:21" ht="380.15" customHeight="1">
      <c r="B41" s="241"/>
      <c r="C41" s="242"/>
      <c r="D41" s="242"/>
      <c r="E41" s="242"/>
      <c r="F41" s="242"/>
      <c r="G41" s="242"/>
      <c r="H41" s="242"/>
      <c r="I41" s="242"/>
      <c r="J41" s="243"/>
      <c r="O41" s="146">
        <f>LEN(B41)</f>
        <v>0</v>
      </c>
    </row>
    <row r="42" spans="2:21" ht="10" customHeight="1"/>
    <row r="43" spans="2:21" ht="10" customHeight="1"/>
    <row r="44" spans="2:21">
      <c r="B44" s="210" t="s">
        <v>21</v>
      </c>
      <c r="E44" s="38" t="str">
        <f>IF(AND(C48="",C50="",C52=""),'Error txt'!B8,"")</f>
        <v>Error! Please chose programme area!</v>
      </c>
      <c r="N44" s="146">
        <f>IF(E44="",0,1)</f>
        <v>1</v>
      </c>
    </row>
    <row r="45" spans="2:21" ht="10" customHeight="1"/>
    <row r="46" spans="2:21" ht="30" hidden="1" customHeight="1">
      <c r="B46" s="252" t="s">
        <v>22</v>
      </c>
      <c r="C46" s="252"/>
      <c r="D46" s="252"/>
      <c r="E46" s="252" t="s">
        <v>23</v>
      </c>
      <c r="F46" s="252"/>
      <c r="G46" s="252"/>
      <c r="H46" s="252" t="s">
        <v>24</v>
      </c>
      <c r="I46" s="252"/>
      <c r="J46" s="252"/>
    </row>
    <row r="47" spans="2:21">
      <c r="H47" s="188"/>
      <c r="I47" s="188"/>
      <c r="J47" s="188"/>
    </row>
    <row r="48" spans="2:21" ht="19" customHeight="1">
      <c r="B48" s="200" t="s">
        <v>25</v>
      </c>
      <c r="C48" s="201"/>
      <c r="D48" s="196"/>
      <c r="E48" s="198" t="s">
        <v>27</v>
      </c>
      <c r="F48" s="199"/>
      <c r="G48" s="228" t="s">
        <v>310</v>
      </c>
      <c r="H48" s="229"/>
      <c r="I48" s="230"/>
      <c r="J48" s="188"/>
      <c r="O48" s="146" t="s">
        <v>167</v>
      </c>
    </row>
    <row r="49" spans="2:10" ht="19" customHeight="1">
      <c r="B49" s="191"/>
      <c r="C49" s="193"/>
      <c r="D49" s="193"/>
      <c r="E49" s="193"/>
      <c r="F49" s="197"/>
      <c r="G49" s="231"/>
      <c r="H49" s="232"/>
      <c r="I49" s="233"/>
      <c r="J49" s="188"/>
    </row>
    <row r="50" spans="2:10" ht="19" customHeight="1">
      <c r="B50" s="202" t="s">
        <v>26</v>
      </c>
      <c r="C50" s="102"/>
      <c r="D50" s="193"/>
      <c r="E50" s="195" t="s">
        <v>28</v>
      </c>
      <c r="F50" s="189"/>
      <c r="G50" s="231"/>
      <c r="H50" s="232"/>
      <c r="I50" s="233"/>
      <c r="J50" s="188"/>
    </row>
    <row r="51" spans="2:10" ht="19" customHeight="1">
      <c r="B51" s="191"/>
      <c r="C51" s="193"/>
      <c r="D51" s="193"/>
      <c r="E51" s="193"/>
      <c r="F51" s="197"/>
      <c r="G51" s="231"/>
      <c r="H51" s="232"/>
      <c r="I51" s="233"/>
      <c r="J51" s="188"/>
    </row>
    <row r="52" spans="2:10" ht="19" customHeight="1">
      <c r="B52" s="192"/>
      <c r="C52" s="194"/>
      <c r="D52" s="195"/>
      <c r="E52" s="195" t="s">
        <v>29</v>
      </c>
      <c r="F52" s="189"/>
      <c r="G52" s="234"/>
      <c r="H52" s="235"/>
      <c r="I52" s="236"/>
      <c r="J52" s="188"/>
    </row>
    <row r="53" spans="2:10" ht="15.65" hidden="1" customHeight="1">
      <c r="H53" s="188"/>
      <c r="I53" s="188"/>
      <c r="J53" s="188"/>
    </row>
    <row r="54" spans="2:10" ht="15.65" hidden="1" customHeight="1">
      <c r="E54" s="32" t="s">
        <v>30</v>
      </c>
      <c r="F54" s="187"/>
      <c r="H54" s="188"/>
      <c r="I54" s="188"/>
      <c r="J54" s="188"/>
    </row>
    <row r="55" spans="2:10" ht="15.65" hidden="1" customHeight="1">
      <c r="H55" s="188"/>
      <c r="I55" s="188"/>
      <c r="J55" s="188"/>
    </row>
    <row r="56" spans="2:10" ht="15.65" hidden="1" customHeight="1">
      <c r="E56" s="32" t="s">
        <v>31</v>
      </c>
      <c r="F56" s="187" t="s">
        <v>167</v>
      </c>
      <c r="H56" s="188"/>
      <c r="I56" s="188"/>
      <c r="J56" s="188"/>
    </row>
    <row r="57" spans="2:10" ht="26.25" customHeight="1">
      <c r="H57" s="188"/>
      <c r="I57" s="188"/>
      <c r="J57" s="188"/>
    </row>
    <row r="58" spans="2:10" ht="10" customHeight="1"/>
    <row r="59" spans="2:10" ht="10" customHeight="1"/>
    <row r="60" spans="2:10">
      <c r="B60" s="33" t="s">
        <v>32</v>
      </c>
    </row>
    <row r="62" spans="2:10" ht="63" customHeight="1">
      <c r="B62" s="39" t="s">
        <v>33</v>
      </c>
      <c r="C62" s="248" t="s">
        <v>34</v>
      </c>
      <c r="D62" s="253"/>
      <c r="E62" s="249"/>
      <c r="F62" s="248" t="s">
        <v>35</v>
      </c>
      <c r="G62" s="249"/>
      <c r="H62" s="39" t="s">
        <v>36</v>
      </c>
      <c r="I62" s="39" t="s">
        <v>186</v>
      </c>
    </row>
    <row r="63" spans="2:10" ht="31">
      <c r="B63" s="103" t="s">
        <v>37</v>
      </c>
      <c r="C63" s="246" t="str">
        <f>IF('X Partners'!B9="","-",'X Partners'!B9)</f>
        <v>-</v>
      </c>
      <c r="D63" s="246"/>
      <c r="E63" s="246"/>
      <c r="F63" s="247" t="str">
        <f>IF('X Partners'!D25="","-",'X Partners'!D25)</f>
        <v>-</v>
      </c>
      <c r="G63" s="247"/>
      <c r="H63" s="53" t="str">
        <f>IF('X Partners'!D33="","-",'X Partners'!D33)</f>
        <v>-</v>
      </c>
      <c r="I63" s="110" t="str">
        <f>IF(C63="-","",'XIV Total Budget'!C22)</f>
        <v/>
      </c>
    </row>
    <row r="64" spans="2:10" ht="30" customHeight="1">
      <c r="B64" s="103" t="s">
        <v>38</v>
      </c>
      <c r="C64" s="246" t="str">
        <f>IF('X Partners'!B76="","-",'X Partners'!B76)</f>
        <v>-</v>
      </c>
      <c r="D64" s="246"/>
      <c r="E64" s="246"/>
      <c r="F64" s="247" t="str">
        <f>IF('X Partners'!D92="","-",'X Partners'!D92)</f>
        <v>-</v>
      </c>
      <c r="G64" s="247"/>
      <c r="H64" s="53" t="str">
        <f>IF('X Partners'!D100="","-",'X Partners'!D100)</f>
        <v>-</v>
      </c>
      <c r="I64" s="110" t="str">
        <f>IF(C64="-","",'XIV Total Budget'!C23)</f>
        <v/>
      </c>
    </row>
    <row r="65" spans="2:10" ht="30" customHeight="1">
      <c r="B65" s="103" t="s">
        <v>39</v>
      </c>
      <c r="C65" s="246" t="str">
        <f>IF('X Partners'!B140="","-",'X Partners'!B140)</f>
        <v>-</v>
      </c>
      <c r="D65" s="246"/>
      <c r="E65" s="246"/>
      <c r="F65" s="247" t="str">
        <f>IF('X Partners'!D156="","-",'X Partners'!D156)</f>
        <v>-</v>
      </c>
      <c r="G65" s="247"/>
      <c r="H65" s="53" t="str">
        <f>IF('X Partners'!D164="","-",'X Partners'!D164)</f>
        <v>-</v>
      </c>
      <c r="I65" s="110" t="str">
        <f>IF(C65="-","",'XIV Total Budget'!C24)</f>
        <v/>
      </c>
    </row>
    <row r="66" spans="2:10" ht="31" customHeight="1">
      <c r="B66" s="103" t="s">
        <v>40</v>
      </c>
      <c r="C66" s="246" t="str">
        <f>IF('X Partners'!B204="","-",'X Partners'!B204)</f>
        <v>-</v>
      </c>
      <c r="D66" s="246"/>
      <c r="E66" s="246"/>
      <c r="F66" s="247" t="str">
        <f>IF('X Partners'!D220="","-",'X Partners'!D220)</f>
        <v>-</v>
      </c>
      <c r="G66" s="247"/>
      <c r="H66" s="53" t="str">
        <f>IF('X Partners'!D228="","-",'X Partners'!D228)</f>
        <v>-</v>
      </c>
      <c r="I66" s="110" t="str">
        <f>IF(C66="-","",'XIV Total Budget'!C25)</f>
        <v/>
      </c>
    </row>
    <row r="67" spans="2:10" ht="30" customHeight="1">
      <c r="B67" s="103" t="s">
        <v>41</v>
      </c>
      <c r="C67" s="246" t="str">
        <f>IF('X Partners'!B268="","-",'X Partners'!B268)</f>
        <v>-</v>
      </c>
      <c r="D67" s="246"/>
      <c r="E67" s="246"/>
      <c r="F67" s="247" t="str">
        <f>IF('X Partners'!D284="","-",'X Partners'!D284)</f>
        <v>-</v>
      </c>
      <c r="G67" s="247"/>
      <c r="H67" s="53" t="str">
        <f>IF('X Partners'!D292="","-",'X Partners'!D292)</f>
        <v>-</v>
      </c>
      <c r="I67" s="110" t="str">
        <f>IF(C67="-","",'XIV Total Budget'!C26)</f>
        <v/>
      </c>
    </row>
    <row r="68" spans="2:10" ht="30" customHeight="1">
      <c r="B68" s="103" t="s">
        <v>42</v>
      </c>
      <c r="C68" s="246" t="str">
        <f>IF('X Partners'!B332="","-",'X Partners'!B332)</f>
        <v>-</v>
      </c>
      <c r="D68" s="246"/>
      <c r="E68" s="246"/>
      <c r="F68" s="247" t="str">
        <f>IF('X Partners'!D348="","-",'X Partners'!D348)</f>
        <v>-</v>
      </c>
      <c r="G68" s="247"/>
      <c r="H68" s="53" t="str">
        <f>IF('X Partners'!D356="","-",'X Partners'!D356)</f>
        <v>-</v>
      </c>
      <c r="I68" s="110" t="str">
        <f>IF(C68="-","",'XIV Total Budget'!C27)</f>
        <v/>
      </c>
    </row>
    <row r="69" spans="2:10" ht="30" customHeight="1">
      <c r="B69" s="103" t="s">
        <v>43</v>
      </c>
      <c r="C69" s="246" t="str">
        <f>IF('X Partners'!B396="","-",'X Partners'!B396)</f>
        <v>-</v>
      </c>
      <c r="D69" s="246"/>
      <c r="E69" s="246"/>
      <c r="F69" s="247" t="str">
        <f>IF('X Partners'!D412="","-",'X Partners'!D412)</f>
        <v>-</v>
      </c>
      <c r="G69" s="247"/>
      <c r="H69" s="53" t="str">
        <f>IF('X Partners'!D420="","-",'X Partners'!D420)</f>
        <v>-</v>
      </c>
      <c r="I69" s="110" t="str">
        <f>IF(C69="-","",'XIV Total Budget'!C28)</f>
        <v/>
      </c>
    </row>
    <row r="70" spans="2:10" ht="30" hidden="1" customHeight="1">
      <c r="B70" s="103" t="s">
        <v>44</v>
      </c>
      <c r="C70" s="246" t="str">
        <f>IF('X Partners'!B460="","-",'X Partners'!B460)</f>
        <v>-</v>
      </c>
      <c r="D70" s="246"/>
      <c r="E70" s="246"/>
      <c r="F70" s="247" t="str">
        <f>IF('X Partners'!D476="","-",'X Partners'!D476)</f>
        <v>-</v>
      </c>
      <c r="G70" s="247"/>
      <c r="H70" s="109" t="str">
        <f>IF('X Partners'!I484="","-",'X Partners'!I484)</f>
        <v>-</v>
      </c>
      <c r="I70" s="53" t="str">
        <f>IF('X Partners'!D484="","-",'X Partners'!D484)</f>
        <v>-</v>
      </c>
      <c r="J70" s="110" t="str">
        <f>IF(C70="-","",'XIV Total Budget'!C29)</f>
        <v/>
      </c>
    </row>
    <row r="71" spans="2:10" ht="30" hidden="1" customHeight="1">
      <c r="B71" s="103" t="s">
        <v>45</v>
      </c>
      <c r="C71" s="246" t="str">
        <f>IF('X Partners'!B524="","-",'X Partners'!B524)</f>
        <v>-</v>
      </c>
      <c r="D71" s="246"/>
      <c r="E71" s="246"/>
      <c r="F71" s="247" t="str">
        <f>IF('X Partners'!D540="","-",'X Partners'!D540)</f>
        <v>-</v>
      </c>
      <c r="G71" s="247"/>
      <c r="H71" s="109" t="str">
        <f>IF('X Partners'!I548="","-",'X Partners'!I548)</f>
        <v>-</v>
      </c>
      <c r="I71" s="53" t="str">
        <f>IF('X Partners'!D548="","-",'X Partners'!D548)</f>
        <v>-</v>
      </c>
      <c r="J71" s="110" t="str">
        <f>IF(C71="-","",'XIV Total Budget'!C30)</f>
        <v/>
      </c>
    </row>
    <row r="72" spans="2:10" ht="30" hidden="1" customHeight="1">
      <c r="B72" s="103" t="s">
        <v>46</v>
      </c>
      <c r="C72" s="246" t="str">
        <f>IF('X Partners'!B588="","-",'X Partners'!B588)</f>
        <v>-</v>
      </c>
      <c r="D72" s="246"/>
      <c r="E72" s="246"/>
      <c r="F72" s="247" t="str">
        <f>IF('X Partners'!D604="","-",'X Partners'!D604)</f>
        <v>-</v>
      </c>
      <c r="G72" s="247"/>
      <c r="H72" s="109" t="str">
        <f>IF('X Partners'!I612="","-",'X Partners'!I612)</f>
        <v>-</v>
      </c>
      <c r="I72" s="53" t="str">
        <f>IF('X Partners'!D612="","-",'X Partners'!D612)</f>
        <v>-</v>
      </c>
      <c r="J72" s="110" t="str">
        <f>IF(C72="-","",'XIV Total Budget'!C31)</f>
        <v/>
      </c>
    </row>
    <row r="73" spans="2:10" ht="30" hidden="1" customHeight="1">
      <c r="B73" s="103" t="s">
        <v>47</v>
      </c>
      <c r="C73" s="246" t="str">
        <f>IF('X Partners'!B652="","-",'X Partners'!B652)</f>
        <v>-</v>
      </c>
      <c r="D73" s="246"/>
      <c r="E73" s="246"/>
      <c r="F73" s="247" t="str">
        <f>IF('X Partners'!D668="","-",'X Partners'!D668)</f>
        <v>-</v>
      </c>
      <c r="G73" s="247"/>
      <c r="H73" s="109" t="str">
        <f>IF('X Partners'!I676="","-",'X Partners'!I676)</f>
        <v>-</v>
      </c>
      <c r="I73" s="53" t="str">
        <f>IF('X Partners'!D676="","-",'X Partners'!D676)</f>
        <v>-</v>
      </c>
      <c r="J73" s="110" t="str">
        <f>IF(C73="-","",'XIV Total Budget'!C32)</f>
        <v/>
      </c>
    </row>
    <row r="74" spans="2:10" ht="30" hidden="1" customHeight="1">
      <c r="B74" s="103" t="s">
        <v>48</v>
      </c>
      <c r="C74" s="246" t="str">
        <f>IF('X Partners'!B716="","-",'X Partners'!B716)</f>
        <v>-</v>
      </c>
      <c r="D74" s="246"/>
      <c r="E74" s="246"/>
      <c r="F74" s="247" t="str">
        <f>IF('X Partners'!D732="","-",'X Partners'!D732)</f>
        <v>-</v>
      </c>
      <c r="G74" s="247"/>
      <c r="H74" s="109" t="str">
        <f>IF('X Partners'!I740="","-",'X Partners'!I740)</f>
        <v>-</v>
      </c>
      <c r="I74" s="53" t="str">
        <f>IF('X Partners'!D740="","-",'X Partners'!D740)</f>
        <v>-</v>
      </c>
      <c r="J74" s="110" t="str">
        <f>IF(C74="-","",'XIV Total Budget'!C33)</f>
        <v/>
      </c>
    </row>
    <row r="75" spans="2:10" ht="30" hidden="1" customHeight="1">
      <c r="B75" s="103" t="s">
        <v>49</v>
      </c>
      <c r="C75" s="246" t="str">
        <f>IF('X Partners'!B780="","-",'X Partners'!B780)</f>
        <v>-</v>
      </c>
      <c r="D75" s="246"/>
      <c r="E75" s="246"/>
      <c r="F75" s="247" t="str">
        <f>IF('X Partners'!D796="","-",'X Partners'!D796)</f>
        <v>-</v>
      </c>
      <c r="G75" s="247"/>
      <c r="H75" s="109" t="str">
        <f>IF('X Partners'!I804="","-",'X Partners'!I804)</f>
        <v>-</v>
      </c>
      <c r="I75" s="53" t="str">
        <f>IF('X Partners'!D804="","-",'X Partners'!D804)</f>
        <v>-</v>
      </c>
      <c r="J75" s="110" t="str">
        <f>IF(C75="-","",'XIV Total Budget'!C34)</f>
        <v/>
      </c>
    </row>
    <row r="76" spans="2:10" ht="30" hidden="1" customHeight="1">
      <c r="B76" s="103" t="s">
        <v>50</v>
      </c>
      <c r="C76" s="246" t="str">
        <f>IF('X Partners'!B844="","-",'X Partners'!B844)</f>
        <v>-</v>
      </c>
      <c r="D76" s="246"/>
      <c r="E76" s="246"/>
      <c r="F76" s="247" t="str">
        <f>IF('X Partners'!D860="","-",'X Partners'!D860)</f>
        <v>-</v>
      </c>
      <c r="G76" s="247"/>
      <c r="H76" s="109" t="str">
        <f>IF('X Partners'!I868="","-",'X Partners'!I868)</f>
        <v>-</v>
      </c>
      <c r="I76" s="53" t="str">
        <f>IF('X Partners'!D868="","-",'X Partners'!D868)</f>
        <v>-</v>
      </c>
      <c r="J76" s="110" t="str">
        <f>IF(C76="-","",'XIV Total Budget'!C35)</f>
        <v/>
      </c>
    </row>
    <row r="77" spans="2:10" ht="30" hidden="1" customHeight="1">
      <c r="B77" s="103" t="s">
        <v>51</v>
      </c>
      <c r="C77" s="246" t="str">
        <f>IF('XI Associates'!B11="","-",'XI Associates'!B11)</f>
        <v>State Committee of the Pskov region for economic development and investment policy</v>
      </c>
      <c r="D77" s="246"/>
      <c r="E77" s="246"/>
      <c r="F77" s="247" t="str">
        <f>IF('XI Associates'!D19="","-",'XI Associates'!D19)</f>
        <v>Public authority</v>
      </c>
      <c r="G77" s="247"/>
      <c r="H77" s="109" t="str">
        <f>IF('XI Associates'!I26="","-",'XI Associates'!I26)</f>
        <v>Russia</v>
      </c>
      <c r="I77" s="53" t="str">
        <f>IF('XI Associates'!D26="","-",'XI Associates'!D26)</f>
        <v>Pskov region</v>
      </c>
      <c r="J77" s="111"/>
    </row>
    <row r="78" spans="2:10" ht="30" hidden="1" customHeight="1">
      <c r="B78" s="103" t="s">
        <v>52</v>
      </c>
      <c r="C78" s="246" t="str">
        <f>IF('XI Associates'!B48="","-",'XI Associates'!B48)</f>
        <v>-</v>
      </c>
      <c r="D78" s="246"/>
      <c r="E78" s="246"/>
      <c r="F78" s="247" t="str">
        <f>IF('XI Associates'!D56="","-",'XI Associates'!D56)</f>
        <v>-</v>
      </c>
      <c r="G78" s="247"/>
      <c r="H78" s="109" t="str">
        <f>IF('XI Associates'!I63="","-",'XI Associates'!I63)</f>
        <v>-</v>
      </c>
      <c r="I78" s="53" t="str">
        <f>IF('XI Associates'!D63="","-",'XI Associates'!D63)</f>
        <v>-</v>
      </c>
      <c r="J78" s="111"/>
    </row>
    <row r="79" spans="2:10" ht="30" hidden="1" customHeight="1">
      <c r="B79" s="103" t="s">
        <v>53</v>
      </c>
      <c r="C79" s="246" t="str">
        <f>IF('XI Associates'!B85="","-",'XI Associates'!B85)</f>
        <v>-</v>
      </c>
      <c r="D79" s="246"/>
      <c r="E79" s="246"/>
      <c r="F79" s="247" t="str">
        <f>IF('XI Associates'!D93="","-",'XI Associates'!D93)</f>
        <v>-</v>
      </c>
      <c r="G79" s="247"/>
      <c r="H79" s="109" t="str">
        <f>IF('XI Associates'!I100="","-",'XI Associates'!I100)</f>
        <v>-</v>
      </c>
      <c r="I79" s="53" t="str">
        <f>IF('XI Associates'!D100="","-",'XI Associates'!D100)</f>
        <v>-</v>
      </c>
      <c r="J79" s="111"/>
    </row>
    <row r="80" spans="2:10" ht="30" hidden="1" customHeight="1">
      <c r="B80" s="103" t="s">
        <v>54</v>
      </c>
      <c r="C80" s="246" t="str">
        <f>IF('XI Associates'!B122="","-",'XI Associates'!B122)</f>
        <v>-</v>
      </c>
      <c r="D80" s="246"/>
      <c r="E80" s="246"/>
      <c r="F80" s="247" t="str">
        <f>IF('XI Associates'!D130="","-",'XI Associates'!D130)</f>
        <v>-</v>
      </c>
      <c r="G80" s="247"/>
      <c r="H80" s="109" t="str">
        <f>IF('XI Associates'!I137="","-",'XI Associates'!I137)</f>
        <v>-</v>
      </c>
      <c r="I80" s="53" t="str">
        <f>IF('XI Associates'!D137="","-",'XI Associates'!D137)</f>
        <v>-</v>
      </c>
      <c r="J80" s="111"/>
    </row>
    <row r="81" spans="2:10" ht="30" hidden="1" customHeight="1">
      <c r="B81" s="103" t="s">
        <v>55</v>
      </c>
      <c r="C81" s="246" t="str">
        <f>IF('XI Associates'!B159="","-",'XI Associates'!B159)</f>
        <v>-</v>
      </c>
      <c r="D81" s="246"/>
      <c r="E81" s="246"/>
      <c r="F81" s="247" t="str">
        <f>IF('XI Associates'!D167="","-",'XI Associates'!D167)</f>
        <v>-</v>
      </c>
      <c r="G81" s="247"/>
      <c r="H81" s="109" t="str">
        <f>IF('XI Associates'!I174="","-",'XI Associates'!I174)</f>
        <v>-</v>
      </c>
      <c r="I81" s="53" t="str">
        <f>IF('XI Associates'!D174="","-",'XI Associates'!D174)</f>
        <v>-</v>
      </c>
      <c r="J81" s="111"/>
    </row>
    <row r="82" spans="2:10" ht="30" hidden="1" customHeight="1">
      <c r="B82" s="103" t="s">
        <v>56</v>
      </c>
      <c r="C82" s="246" t="str">
        <f>IF('XI Associates'!B196="","-",'XI Associates'!B196)</f>
        <v>-</v>
      </c>
      <c r="D82" s="246"/>
      <c r="E82" s="246"/>
      <c r="F82" s="247" t="str">
        <f>IF('XI Associates'!D204="","-",'XI Associates'!D204)</f>
        <v>-</v>
      </c>
      <c r="G82" s="247"/>
      <c r="H82" s="109" t="str">
        <f>IF('XI Associates'!I211="","-",'XI Associates'!I211)</f>
        <v>-</v>
      </c>
      <c r="I82" s="53" t="str">
        <f>IF('XI Associates'!D211="","-",'XI Associates'!D211)</f>
        <v>-</v>
      </c>
      <c r="J82" s="111"/>
    </row>
    <row r="83" spans="2:10" ht="30" hidden="1" customHeight="1">
      <c r="B83" s="103" t="s">
        <v>57</v>
      </c>
      <c r="C83" s="246" t="str">
        <f>IF('XI Associates'!B233="","-",'XI Associates'!B233)</f>
        <v>-</v>
      </c>
      <c r="D83" s="246"/>
      <c r="E83" s="246"/>
      <c r="F83" s="247" t="str">
        <f>IF('XI Associates'!D241="","-",'XI Associates'!D241)</f>
        <v>-</v>
      </c>
      <c r="G83" s="247"/>
      <c r="H83" s="109" t="str">
        <f>IF('XI Associates'!I248="","-",'XI Associates'!I248)</f>
        <v>-</v>
      </c>
      <c r="I83" s="53" t="str">
        <f>IF('XI Associates'!D248="","-",'XI Associates'!D248)</f>
        <v>-</v>
      </c>
      <c r="J83" s="111"/>
    </row>
    <row r="84" spans="2:10" ht="30" hidden="1" customHeight="1">
      <c r="B84" s="103" t="s">
        <v>58</v>
      </c>
      <c r="C84" s="246" t="str">
        <f>IF('XI Associates'!B270="","-",'XI Associates'!B270)</f>
        <v>-</v>
      </c>
      <c r="D84" s="246"/>
      <c r="E84" s="246"/>
      <c r="F84" s="247" t="str">
        <f>IF('XI Associates'!D278="","-",'XI Associates'!D278)</f>
        <v>-</v>
      </c>
      <c r="G84" s="247"/>
      <c r="H84" s="109" t="str">
        <f>IF('XI Associates'!I285="","-",'XI Associates'!I285)</f>
        <v>-</v>
      </c>
      <c r="I84" s="53" t="str">
        <f>IF('XI Associates'!D285="","-",'XI Associates'!D285)</f>
        <v>-</v>
      </c>
      <c r="J84" s="111"/>
    </row>
    <row r="85" spans="2:10" ht="30" hidden="1" customHeight="1">
      <c r="B85" s="103" t="s">
        <v>59</v>
      </c>
      <c r="C85" s="246" t="str">
        <f>IF('XI Associates'!B307="","-",'XI Associates'!B307)</f>
        <v>-</v>
      </c>
      <c r="D85" s="246"/>
      <c r="E85" s="246"/>
      <c r="F85" s="247" t="str">
        <f>IF('XI Associates'!D315="","-",'XI Associates'!D315)</f>
        <v>-</v>
      </c>
      <c r="G85" s="247"/>
      <c r="H85" s="109" t="str">
        <f>IF('XI Associates'!I322="","-",'XI Associates'!I322)</f>
        <v>-</v>
      </c>
      <c r="I85" s="53" t="str">
        <f>IF('XI Associates'!D322="","-",'XI Associates'!D322)</f>
        <v>-</v>
      </c>
      <c r="J85" s="111"/>
    </row>
    <row r="86" spans="2:10" ht="30" hidden="1" customHeight="1">
      <c r="B86" s="103" t="s">
        <v>60</v>
      </c>
      <c r="C86" s="246" t="str">
        <f>IF('XI Associates'!B344="","-",'XI Associates'!B344)</f>
        <v>-</v>
      </c>
      <c r="D86" s="246"/>
      <c r="E86" s="246"/>
      <c r="F86" s="247" t="str">
        <f>IF('XI Associates'!D352="","-",'XI Associates'!D352)</f>
        <v>-</v>
      </c>
      <c r="G86" s="247"/>
      <c r="H86" s="109" t="str">
        <f>IF('XI Associates'!I359="","-",'XI Associates'!I359)</f>
        <v>-</v>
      </c>
      <c r="I86" s="53" t="str">
        <f>IF('XI Associates'!D359="","-",'XI Associates'!D359)</f>
        <v>-</v>
      </c>
      <c r="J86" s="111"/>
    </row>
  </sheetData>
  <sheetProtection algorithmName="SHA-512" hashValue="uS/F/3ttnU1VkRhE/r8siJ/+rfjULS4F2BnV3v2c62AiPNFxWBjiqZuaAPwM3jzXnOG+Gt/YSqstPg/YFrA7jA==" saltValue="BREsCygffuOhTsKDSR3hHg==" spinCount="100000" sheet="1" objects="1" scenarios="1"/>
  <mergeCells count="67">
    <mergeCell ref="I3:K3"/>
    <mergeCell ref="C66:E66"/>
    <mergeCell ref="F66:G66"/>
    <mergeCell ref="F30:H30"/>
    <mergeCell ref="B46:D46"/>
    <mergeCell ref="E46:G46"/>
    <mergeCell ref="H46:J46"/>
    <mergeCell ref="C63:E63"/>
    <mergeCell ref="H35:J35"/>
    <mergeCell ref="H36:J36"/>
    <mergeCell ref="C64:E64"/>
    <mergeCell ref="F63:G63"/>
    <mergeCell ref="F64:G64"/>
    <mergeCell ref="C65:E65"/>
    <mergeCell ref="F65:G65"/>
    <mergeCell ref="C62:E62"/>
    <mergeCell ref="C67:E67"/>
    <mergeCell ref="F67:G67"/>
    <mergeCell ref="C68:E68"/>
    <mergeCell ref="F68:G68"/>
    <mergeCell ref="F62:G62"/>
    <mergeCell ref="C69:E69"/>
    <mergeCell ref="F69:G69"/>
    <mergeCell ref="C70:E70"/>
    <mergeCell ref="F70:G70"/>
    <mergeCell ref="C71:E71"/>
    <mergeCell ref="F71:G71"/>
    <mergeCell ref="C75:E75"/>
    <mergeCell ref="F75:G75"/>
    <mergeCell ref="C76:E76"/>
    <mergeCell ref="F76:G76"/>
    <mergeCell ref="C72:E72"/>
    <mergeCell ref="F72:G72"/>
    <mergeCell ref="C73:E73"/>
    <mergeCell ref="F73:G73"/>
    <mergeCell ref="C74:E74"/>
    <mergeCell ref="F74:G74"/>
    <mergeCell ref="F81:G81"/>
    <mergeCell ref="C77:E77"/>
    <mergeCell ref="F77:G77"/>
    <mergeCell ref="C78:E78"/>
    <mergeCell ref="F78:G78"/>
    <mergeCell ref="C79:E79"/>
    <mergeCell ref="F79:G79"/>
    <mergeCell ref="C80:E80"/>
    <mergeCell ref="F80:G80"/>
    <mergeCell ref="C81:E81"/>
    <mergeCell ref="C85:E85"/>
    <mergeCell ref="F85:G85"/>
    <mergeCell ref="C86:E86"/>
    <mergeCell ref="F86:G86"/>
    <mergeCell ref="C82:E82"/>
    <mergeCell ref="F82:G82"/>
    <mergeCell ref="C83:E83"/>
    <mergeCell ref="F83:G83"/>
    <mergeCell ref="C84:E84"/>
    <mergeCell ref="F84:G84"/>
    <mergeCell ref="G48:I52"/>
    <mergeCell ref="B8:J8"/>
    <mergeCell ref="B12:J12"/>
    <mergeCell ref="B16:J16"/>
    <mergeCell ref="B20:J20"/>
    <mergeCell ref="B41:J41"/>
    <mergeCell ref="B35:D35"/>
    <mergeCell ref="E35:G35"/>
    <mergeCell ref="B36:D36"/>
    <mergeCell ref="E36:G36"/>
  </mergeCells>
  <conditionalFormatting sqref="E26">
    <cfRule type="expression" dxfId="535" priority="4">
      <formula>$F$26=""</formula>
    </cfRule>
  </conditionalFormatting>
  <conditionalFormatting sqref="E28">
    <cfRule type="expression" dxfId="534" priority="3">
      <formula>$F$28=""</formula>
    </cfRule>
  </conditionalFormatting>
  <conditionalFormatting sqref="G26">
    <cfRule type="expression" dxfId="533" priority="2">
      <formula>$H$26=""</formula>
    </cfRule>
  </conditionalFormatting>
  <conditionalFormatting sqref="G28">
    <cfRule type="expression" dxfId="532" priority="1">
      <formula>$H$28=""</formula>
    </cfRule>
  </conditionalFormatting>
  <dataValidations count="8">
    <dataValidation type="textLength" operator="lessThanOrEqual" allowBlank="1" showInputMessage="1" showErrorMessage="1" errorTitle="Maximum 100 characters" error="Press &quot;Retry&quot; button and reduce text length!" prompt="Maximum 100 characters" sqref="B8:J8" xr:uid="{00000000-0002-0000-0200-000000000000}">
      <formula1>100</formula1>
    </dataValidation>
    <dataValidation type="textLength" operator="lessThanOrEqual" allowBlank="1" showInputMessage="1" showErrorMessage="1" errorTitle="Maximum 20 characters" error="Press &quot;Retry&quot; button and reduce text length!" prompt="Maximum 20 characters" sqref="B12:J12" xr:uid="{00000000-0002-0000-0200-000001000000}">
      <formula1>20</formula1>
    </dataValidation>
    <dataValidation type="list" allowBlank="1" showInputMessage="1" showErrorMessage="1" sqref="F26 F28" xr:uid="{00000000-0002-0000-0200-000003000000}">
      <formula1>"1,2,3,4,5,6,7,8,9,10,11,12"</formula1>
    </dataValidation>
    <dataValidation type="list" allowBlank="1" showInputMessage="1" showErrorMessage="1" sqref="H26 H28" xr:uid="{00000000-0002-0000-0200-000004000000}">
      <formula1>"2022,2023"</formula1>
    </dataValidation>
    <dataValidation type="textLength" operator="lessThanOrEqual" allowBlank="1" showInputMessage="1" showErrorMessage="1" errorTitle="Maximum 3000 characters" error="Press &quot;Retry&quot; button and reduce text length!" prompt="Maximum 3000 characters" sqref="B41:J41" xr:uid="{00000000-0002-0000-0200-000005000000}">
      <formula1>3000</formula1>
    </dataValidation>
    <dataValidation type="list" allowBlank="1" showInputMessage="1" showErrorMessage="1" sqref="C48 F54 F52 F50 F48 F56 C50" xr:uid="{00000000-0002-0000-0200-000006000000}">
      <formula1>$O$48:$O$49</formula1>
    </dataValidation>
    <dataValidation type="textLength" operator="lessThanOrEqual" allowBlank="1" showInputMessage="1" showErrorMessage="1" errorTitle="Maximum 400 characters" error="Press &quot;Retry&quot; button and reduce text length!" prompt="Maximum 400 characters" sqref="J47:J57 H47:I47 H53:I57" xr:uid="{00000000-0002-0000-0200-000007000000}">
      <formula1>400</formula1>
    </dataValidation>
    <dataValidation type="list" allowBlank="1" showInputMessage="1" showErrorMessage="1" sqref="B20:J20" xr:uid="{00000000-0002-0000-0200-000002000000}">
      <formula1>$O$20:$O$22</formula1>
    </dataValidation>
  </dataValidations>
  <pageMargins left="0.7" right="0.7" top="0.75" bottom="0.75" header="0.3" footer="0.3"/>
  <pageSetup scale="70" orientation="portrait" r:id="rId1"/>
  <headerFooter>
    <oddFooter>&amp;CWorksheet: &amp;A&amp;  ;Page &amp;P of &amp;N</oddFooter>
  </headerFooter>
  <rowBreaks count="2" manualBreakCount="2">
    <brk id="41" max="10" man="1"/>
    <brk id="59"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41"/>
  <sheetViews>
    <sheetView showGridLines="0" showRowColHeaders="0" zoomScale="80" zoomScaleNormal="80" workbookViewId="0">
      <selection activeCell="F93" sqref="F93:J93"/>
    </sheetView>
  </sheetViews>
  <sheetFormatPr defaultColWidth="9.1796875" defaultRowHeight="15.5"/>
  <cols>
    <col min="1" max="1" width="4.7265625" style="131" customWidth="1"/>
    <col min="2" max="7" width="10.7265625" style="131" customWidth="1"/>
    <col min="8" max="10" width="13.7265625" style="131" customWidth="1"/>
    <col min="11" max="11" width="4.7265625" style="131" customWidth="1"/>
    <col min="12" max="12" width="4.7265625" style="131" hidden="1" customWidth="1"/>
    <col min="13" max="13" width="9.1796875" style="154" hidden="1" customWidth="1"/>
    <col min="14" max="14" width="10.7265625" style="154" hidden="1" customWidth="1"/>
    <col min="15" max="15" width="68.54296875" style="154" hidden="1" customWidth="1"/>
    <col min="16" max="17" width="10.7265625" style="154" hidden="1" customWidth="1"/>
    <col min="18" max="18" width="9.1796875" style="138" customWidth="1"/>
    <col min="19" max="22" width="9.1796875" style="138"/>
    <col min="23" max="16384" width="9.1796875" style="131"/>
  </cols>
  <sheetData>
    <row r="1" spans="1:14" ht="10" customHeight="1">
      <c r="N1" s="132" t="str">
        <f ca="1">IF(SUM(N2:N94)&gt;0," "&amp;MID(CELL("filename",A1),FIND("]",CELL("filename",A1))+1,255)&amp;"; ","")</f>
        <v xml:space="preserve"> III Relevance; </v>
      </c>
    </row>
    <row r="2" spans="1:14" ht="10" customHeight="1"/>
    <row r="3" spans="1:14" ht="18">
      <c r="A3" s="133"/>
      <c r="B3" s="133" t="s">
        <v>64</v>
      </c>
      <c r="C3" s="133"/>
      <c r="D3" s="133"/>
      <c r="E3" s="133"/>
      <c r="F3" s="133"/>
      <c r="G3" s="133"/>
      <c r="H3" s="133"/>
      <c r="I3" s="268"/>
      <c r="J3" s="268"/>
      <c r="K3" s="268"/>
      <c r="M3" s="154" t="s">
        <v>259</v>
      </c>
    </row>
    <row r="4" spans="1:14" ht="10" hidden="1" customHeight="1"/>
    <row r="5" spans="1:14" ht="10" hidden="1" customHeight="1"/>
    <row r="6" spans="1:14" hidden="1">
      <c r="B6" s="33" t="s">
        <v>65</v>
      </c>
      <c r="H6" s="135" t="s">
        <v>66</v>
      </c>
    </row>
    <row r="7" spans="1:14" hidden="1">
      <c r="B7" s="136" t="str">
        <f>IF(B8="",'Error txt'!B14,"")</f>
        <v>Error! Please provide description!</v>
      </c>
      <c r="N7" s="154">
        <f>IF(B7="",0,1)</f>
        <v>1</v>
      </c>
    </row>
    <row r="8" spans="1:14" ht="334.5" hidden="1" customHeight="1">
      <c r="B8" s="241"/>
      <c r="C8" s="255"/>
      <c r="D8" s="255"/>
      <c r="E8" s="255"/>
      <c r="F8" s="255"/>
      <c r="G8" s="255"/>
      <c r="H8" s="255"/>
      <c r="I8" s="255"/>
      <c r="J8" s="256"/>
    </row>
    <row r="9" spans="1:14" ht="10" hidden="1" customHeight="1"/>
    <row r="10" spans="1:14" ht="10" customHeight="1"/>
    <row r="11" spans="1:14">
      <c r="B11" s="33" t="s">
        <v>299</v>
      </c>
      <c r="I11" s="135" t="s">
        <v>68</v>
      </c>
    </row>
    <row r="12" spans="1:14">
      <c r="B12" s="136" t="str">
        <f>IF(B13="",'Error txt'!B15,"")</f>
        <v>Error! Please provide description!</v>
      </c>
      <c r="N12" s="154">
        <f>IF(B12="",0,1)</f>
        <v>1</v>
      </c>
    </row>
    <row r="13" spans="1:14" ht="276" customHeight="1">
      <c r="B13" s="241"/>
      <c r="C13" s="255"/>
      <c r="D13" s="255"/>
      <c r="E13" s="255"/>
      <c r="F13" s="255"/>
      <c r="G13" s="255"/>
      <c r="H13" s="255"/>
      <c r="I13" s="255"/>
      <c r="J13" s="256"/>
    </row>
    <row r="14" spans="1:14" ht="10" customHeight="1"/>
    <row r="15" spans="1:14" ht="10" customHeight="1"/>
    <row r="16" spans="1:14">
      <c r="B16" s="33" t="s">
        <v>312</v>
      </c>
      <c r="H16" s="37"/>
      <c r="I16" s="37" t="s">
        <v>69</v>
      </c>
    </row>
    <row r="17" spans="2:23">
      <c r="B17" s="136" t="str">
        <f>IF(B18="",'Error txt'!B16,"")</f>
        <v>Error! Please provide description!</v>
      </c>
      <c r="N17" s="154">
        <f>IF(B17="",0,1)</f>
        <v>1</v>
      </c>
    </row>
    <row r="18" spans="2:23" ht="323.5" customHeight="1">
      <c r="B18" s="241"/>
      <c r="C18" s="255"/>
      <c r="D18" s="255"/>
      <c r="E18" s="255"/>
      <c r="F18" s="255"/>
      <c r="G18" s="255"/>
      <c r="H18" s="255"/>
      <c r="I18" s="255"/>
      <c r="J18" s="256"/>
      <c r="W18" s="204"/>
    </row>
    <row r="19" spans="2:23" ht="10" customHeight="1"/>
    <row r="20" spans="2:23" ht="10" customHeight="1"/>
    <row r="21" spans="2:23">
      <c r="B21" s="212" t="s">
        <v>300</v>
      </c>
      <c r="H21" s="135"/>
      <c r="I21" s="37" t="s">
        <v>69</v>
      </c>
    </row>
    <row r="22" spans="2:23">
      <c r="B22" s="136" t="str">
        <f>IF(B23="",'Error txt'!B17,"")</f>
        <v>Error! Please provide description!</v>
      </c>
      <c r="N22" s="154">
        <f>IF(B22="",0,1)</f>
        <v>1</v>
      </c>
    </row>
    <row r="23" spans="2:23" ht="265" customHeight="1">
      <c r="B23" s="241"/>
      <c r="C23" s="255"/>
      <c r="D23" s="255"/>
      <c r="E23" s="255"/>
      <c r="F23" s="255"/>
      <c r="G23" s="255"/>
      <c r="H23" s="255"/>
      <c r="I23" s="255"/>
      <c r="J23" s="256"/>
      <c r="W23" s="204"/>
    </row>
    <row r="24" spans="2:23" ht="10" customHeight="1"/>
    <row r="25" spans="2:23" ht="10" hidden="1" customHeight="1"/>
    <row r="26" spans="2:23" hidden="1">
      <c r="B26" s="134" t="s">
        <v>67</v>
      </c>
      <c r="H26" s="135" t="s">
        <v>69</v>
      </c>
    </row>
    <row r="27" spans="2:23" hidden="1">
      <c r="B27" s="136" t="str">
        <f>IF(B28="",'Error txt'!B18,"")</f>
        <v>Error! Please provide description!</v>
      </c>
      <c r="N27" s="154">
        <f>IF(B27="",0,1)</f>
        <v>1</v>
      </c>
    </row>
    <row r="28" spans="2:23" ht="265" hidden="1" customHeight="1">
      <c r="B28" s="241"/>
      <c r="C28" s="255"/>
      <c r="D28" s="255"/>
      <c r="E28" s="255"/>
      <c r="F28" s="255"/>
      <c r="G28" s="255"/>
      <c r="H28" s="255"/>
      <c r="I28" s="255"/>
      <c r="J28" s="256"/>
    </row>
    <row r="29" spans="2:23" ht="10" hidden="1" customHeight="1"/>
    <row r="30" spans="2:23" ht="10" hidden="1" customHeight="1"/>
    <row r="31" spans="2:23">
      <c r="B31" s="33" t="s">
        <v>283</v>
      </c>
      <c r="H31" s="135"/>
      <c r="I31" s="37" t="s">
        <v>69</v>
      </c>
    </row>
    <row r="32" spans="2:23">
      <c r="B32" s="136" t="str">
        <f>IF(B33="",'Error txt'!B19,"")</f>
        <v>Error! Please provide description!</v>
      </c>
      <c r="N32" s="154">
        <f>IF(B32="",0,1)</f>
        <v>1</v>
      </c>
    </row>
    <row r="33" spans="2:14" ht="265" customHeight="1">
      <c r="B33" s="241"/>
      <c r="C33" s="255"/>
      <c r="D33" s="255"/>
      <c r="E33" s="255"/>
      <c r="F33" s="255"/>
      <c r="G33" s="255"/>
      <c r="H33" s="255"/>
      <c r="I33" s="255"/>
      <c r="J33" s="256"/>
    </row>
    <row r="34" spans="2:14" ht="10" customHeight="1"/>
    <row r="35" spans="2:14" ht="10" hidden="1" customHeight="1"/>
    <row r="36" spans="2:14" hidden="1">
      <c r="B36" s="33" t="s">
        <v>284</v>
      </c>
      <c r="H36" s="135" t="s">
        <v>69</v>
      </c>
    </row>
    <row r="37" spans="2:14" hidden="1">
      <c r="B37" s="136" t="str">
        <f>IF(B38="",'Error txt'!B20,"")</f>
        <v>Error! Please provide description!</v>
      </c>
      <c r="N37" s="154">
        <f>IF(B37="",0,1)</f>
        <v>1</v>
      </c>
    </row>
    <row r="38" spans="2:14" ht="265" hidden="1" customHeight="1">
      <c r="B38" s="241"/>
      <c r="C38" s="255"/>
      <c r="D38" s="255"/>
      <c r="E38" s="255"/>
      <c r="F38" s="255"/>
      <c r="G38" s="255"/>
      <c r="H38" s="255"/>
      <c r="I38" s="255"/>
      <c r="J38" s="256"/>
    </row>
    <row r="39" spans="2:14" ht="10" hidden="1" customHeight="1"/>
    <row r="40" spans="2:14" ht="10" hidden="1" customHeight="1"/>
    <row r="41" spans="2:14">
      <c r="B41" s="33" t="s">
        <v>285</v>
      </c>
      <c r="H41" s="135" t="s">
        <v>68</v>
      </c>
    </row>
    <row r="42" spans="2:14">
      <c r="B42" s="136" t="str">
        <f>IF(B43="",'Error txt'!B21,"")</f>
        <v>Error! Please provide description!</v>
      </c>
      <c r="N42" s="154">
        <f>IF(B42="",0,1)</f>
        <v>1</v>
      </c>
    </row>
    <row r="43" spans="2:14" ht="132" customHeight="1">
      <c r="B43" s="241"/>
      <c r="C43" s="255"/>
      <c r="D43" s="255"/>
      <c r="E43" s="255"/>
      <c r="F43" s="255"/>
      <c r="G43" s="255"/>
      <c r="H43" s="255"/>
      <c r="I43" s="255"/>
      <c r="J43" s="256"/>
    </row>
    <row r="44" spans="2:14" ht="10" customHeight="1"/>
    <row r="45" spans="2:14" ht="10" customHeight="1"/>
    <row r="46" spans="2:14" hidden="1">
      <c r="B46" s="33" t="s">
        <v>286</v>
      </c>
      <c r="H46" s="135" t="s">
        <v>68</v>
      </c>
    </row>
    <row r="47" spans="2:14" hidden="1">
      <c r="B47" s="136" t="str">
        <f>IF(B48="",'Error txt'!B22,"")</f>
        <v>Error! Please provide description!</v>
      </c>
      <c r="N47" s="154">
        <f>IF(B47="",0,1)</f>
        <v>1</v>
      </c>
    </row>
    <row r="48" spans="2:14" ht="132" hidden="1" customHeight="1">
      <c r="B48" s="241"/>
      <c r="C48" s="255"/>
      <c r="D48" s="255"/>
      <c r="E48" s="255"/>
      <c r="F48" s="255"/>
      <c r="G48" s="255"/>
      <c r="H48" s="255"/>
      <c r="I48" s="255"/>
      <c r="J48" s="256"/>
    </row>
    <row r="49" spans="2:15" ht="10" hidden="1" customHeight="1"/>
    <row r="50" spans="2:15" ht="10" hidden="1" customHeight="1"/>
    <row r="51" spans="2:15" hidden="1">
      <c r="B51" s="134" t="s">
        <v>70</v>
      </c>
      <c r="E51" s="136" t="str">
        <f>IF(AND(I53="",I55="",I57=""),'Error txt'!B23,"")&amp;IF(COUNTIF(I53:I57,"YES")&gt;1,'Error txt'!B24,"")</f>
        <v/>
      </c>
      <c r="N51" s="154">
        <f>IF(E51="",0,1)</f>
        <v>0</v>
      </c>
    </row>
    <row r="52" spans="2:15" hidden="1"/>
    <row r="53" spans="2:15" ht="30" hidden="1" customHeight="1">
      <c r="B53" s="270" t="s">
        <v>71</v>
      </c>
      <c r="C53" s="270"/>
      <c r="D53" s="270"/>
      <c r="E53" s="270"/>
      <c r="F53" s="270"/>
      <c r="G53" s="270"/>
      <c r="I53" s="137"/>
      <c r="O53" s="154" t="s">
        <v>167</v>
      </c>
    </row>
    <row r="54" spans="2:15" hidden="1"/>
    <row r="55" spans="2:15" ht="30" hidden="1" customHeight="1">
      <c r="B55" s="270" t="s">
        <v>72</v>
      </c>
      <c r="C55" s="270"/>
      <c r="D55" s="270"/>
      <c r="E55" s="270"/>
      <c r="F55" s="270"/>
      <c r="G55" s="270"/>
      <c r="I55" s="137" t="s">
        <v>167</v>
      </c>
    </row>
    <row r="56" spans="2:15" hidden="1"/>
    <row r="57" spans="2:15" ht="52" hidden="1" customHeight="1">
      <c r="B57" s="269" t="s">
        <v>272</v>
      </c>
      <c r="C57" s="270"/>
      <c r="D57" s="270"/>
      <c r="E57" s="270"/>
      <c r="F57" s="270"/>
      <c r="G57" s="270"/>
      <c r="I57" s="137"/>
    </row>
    <row r="58" spans="2:15" hidden="1"/>
    <row r="59" spans="2:15" hidden="1">
      <c r="H59" s="135" t="s">
        <v>68</v>
      </c>
    </row>
    <row r="60" spans="2:15" hidden="1">
      <c r="B60" s="136" t="str">
        <f>IF(B61="",'Error txt'!B25,"")</f>
        <v/>
      </c>
      <c r="N60" s="154">
        <f>IF(B60="",0,1)</f>
        <v>0</v>
      </c>
    </row>
    <row r="61" spans="2:15" ht="132" hidden="1" customHeight="1">
      <c r="B61" s="241" t="s">
        <v>273</v>
      </c>
      <c r="C61" s="255"/>
      <c r="D61" s="255"/>
      <c r="E61" s="255"/>
      <c r="F61" s="255"/>
      <c r="G61" s="255"/>
      <c r="H61" s="255"/>
      <c r="I61" s="255"/>
      <c r="J61" s="256"/>
    </row>
    <row r="62" spans="2:15" ht="10" hidden="1" customHeight="1"/>
    <row r="63" spans="2:15" ht="10" hidden="1" customHeight="1"/>
    <row r="64" spans="2:15">
      <c r="B64" s="33" t="s">
        <v>287</v>
      </c>
      <c r="H64" s="135" t="s">
        <v>63</v>
      </c>
    </row>
    <row r="65" spans="2:23">
      <c r="B65" s="136" t="str">
        <f>IF(B66="",'Error txt'!B26,"")</f>
        <v>Error! Please provide description!</v>
      </c>
      <c r="N65" s="154">
        <f>IF(B65="",0,1)</f>
        <v>1</v>
      </c>
    </row>
    <row r="66" spans="2:23" ht="396" customHeight="1">
      <c r="B66" s="241"/>
      <c r="C66" s="255"/>
      <c r="D66" s="255"/>
      <c r="E66" s="255"/>
      <c r="F66" s="255"/>
      <c r="G66" s="255"/>
      <c r="H66" s="255"/>
      <c r="I66" s="255"/>
      <c r="J66" s="256"/>
    </row>
    <row r="67" spans="2:23" ht="10" customHeight="1"/>
    <row r="68" spans="2:23" ht="10" customHeight="1"/>
    <row r="69" spans="2:23">
      <c r="B69" s="33" t="s">
        <v>288</v>
      </c>
      <c r="H69" s="135" t="s">
        <v>63</v>
      </c>
    </row>
    <row r="70" spans="2:23">
      <c r="B70" s="136" t="str">
        <f>IF(B71="",'Error txt'!B27,"")</f>
        <v>Error! Please provide description!</v>
      </c>
      <c r="N70" s="154">
        <f>IF(B70="",0,1)</f>
        <v>1</v>
      </c>
    </row>
    <row r="71" spans="2:23" ht="396" customHeight="1">
      <c r="B71" s="241"/>
      <c r="C71" s="255"/>
      <c r="D71" s="255"/>
      <c r="E71" s="255"/>
      <c r="F71" s="255"/>
      <c r="G71" s="255"/>
      <c r="H71" s="255"/>
      <c r="I71" s="255"/>
      <c r="J71" s="256"/>
    </row>
    <row r="72" spans="2:23" ht="10" customHeight="1"/>
    <row r="73" spans="2:23" ht="10" customHeight="1"/>
    <row r="74" spans="2:23">
      <c r="B74" s="33" t="s">
        <v>289</v>
      </c>
    </row>
    <row r="75" spans="2:23" ht="10" customHeight="1"/>
    <row r="76" spans="2:23">
      <c r="B76" s="134" t="s">
        <v>76</v>
      </c>
    </row>
    <row r="77" spans="2:23">
      <c r="B77" s="136" t="str">
        <f>IF(OR(AND(D80&lt;&gt;"-",COUNTA(F80:J80)&lt;2),AND(D81&lt;&gt;"-",COUNTA(F81:J81)&lt;2)),'Error txt'!B28,"")&amp;IF(OR(AND(D80="-",COUNTA(F80:J80)&gt;0),AND(D81="-",COUNTA(F81:J81)&gt;0)),'Error txt'!B29,"")</f>
        <v/>
      </c>
      <c r="N77" s="154">
        <f>IF(B77="",0,1)</f>
        <v>0</v>
      </c>
    </row>
    <row r="78" spans="2:23" ht="60" customHeight="1">
      <c r="B78" s="257" t="s">
        <v>73</v>
      </c>
      <c r="C78" s="257"/>
      <c r="D78" s="257" t="s">
        <v>74</v>
      </c>
      <c r="E78" s="257"/>
      <c r="F78" s="257" t="s">
        <v>75</v>
      </c>
      <c r="G78" s="257"/>
      <c r="H78" s="257" t="s">
        <v>187</v>
      </c>
      <c r="I78" s="257"/>
      <c r="J78" s="257"/>
    </row>
    <row r="79" spans="2:23" ht="30" customHeight="1">
      <c r="B79" s="258" t="str">
        <f>'II Description'!B16:J16</f>
        <v>-</v>
      </c>
      <c r="C79" s="258"/>
      <c r="D79" s="258"/>
      <c r="E79" s="258"/>
      <c r="F79" s="258"/>
      <c r="G79" s="258"/>
      <c r="H79" s="258"/>
      <c r="I79" s="258"/>
      <c r="J79" s="258"/>
    </row>
    <row r="80" spans="2:23" ht="185.15" customHeight="1">
      <c r="B80" s="258" t="str">
        <f>IF('II Description'!B20="","-",'II Description'!B20)</f>
        <v>-</v>
      </c>
      <c r="C80" s="258"/>
      <c r="D80" s="258" t="str">
        <f>IF(B80="-","-",VLOOKUP(B80,O105:P110,2))</f>
        <v>-</v>
      </c>
      <c r="E80" s="258"/>
      <c r="F80" s="267"/>
      <c r="G80" s="267"/>
      <c r="H80" s="265"/>
      <c r="I80" s="266"/>
      <c r="J80" s="266"/>
      <c r="W80" s="204"/>
    </row>
    <row r="81" spans="2:23" ht="185.15" customHeight="1">
      <c r="B81" s="258"/>
      <c r="C81" s="258"/>
      <c r="D81" s="258" t="str">
        <f>IF(B80="-","-",VLOOKUP(B80,O111:P116,2))</f>
        <v>-</v>
      </c>
      <c r="E81" s="258"/>
      <c r="F81" s="267"/>
      <c r="G81" s="267"/>
      <c r="H81" s="241"/>
      <c r="I81" s="255"/>
      <c r="J81" s="256"/>
      <c r="W81" s="204"/>
    </row>
    <row r="82" spans="2:23" ht="10" customHeight="1"/>
    <row r="83" spans="2:23" ht="10" customHeight="1"/>
    <row r="84" spans="2:23">
      <c r="B84" s="134" t="s">
        <v>188</v>
      </c>
      <c r="I84" s="135" t="s">
        <v>68</v>
      </c>
    </row>
    <row r="86" spans="2:23" ht="132" customHeight="1">
      <c r="B86" s="254"/>
      <c r="C86" s="255"/>
      <c r="D86" s="255"/>
      <c r="E86" s="255"/>
      <c r="F86" s="255"/>
      <c r="G86" s="255"/>
      <c r="H86" s="255"/>
      <c r="I86" s="255"/>
      <c r="J86" s="256"/>
    </row>
    <row r="87" spans="2:23" ht="10" customHeight="1"/>
    <row r="88" spans="2:23" ht="10" customHeight="1">
      <c r="N88" s="154" t="s">
        <v>79</v>
      </c>
    </row>
    <row r="89" spans="2:23">
      <c r="B89" s="134" t="s">
        <v>77</v>
      </c>
    </row>
    <row r="90" spans="2:23">
      <c r="B90" s="136" t="str">
        <f>IF(OR(AND(D93&lt;&gt;"-",COUNTA(F93:J93)&lt;3),AND(D94&lt;&gt;"-",COUNTA(F94:J94)&lt;3)),'Error txt'!B30,"")&amp;IF(OR(AND(D93="-",COUNTA(F93:J93)&gt;0),AND(D94="-",COUNTA(F94:J94)&gt;0)),'Error txt'!B31,"")</f>
        <v/>
      </c>
      <c r="N90" s="154">
        <f>IF(B90="",0,1)</f>
        <v>0</v>
      </c>
    </row>
    <row r="91" spans="2:23" ht="60" customHeight="1">
      <c r="B91" s="257" t="s">
        <v>73</v>
      </c>
      <c r="C91" s="257"/>
      <c r="D91" s="257" t="s">
        <v>78</v>
      </c>
      <c r="E91" s="257"/>
      <c r="F91" s="259" t="s">
        <v>187</v>
      </c>
      <c r="G91" s="260"/>
      <c r="H91" s="260"/>
      <c r="I91" s="260"/>
      <c r="J91" s="261"/>
    </row>
    <row r="92" spans="2:23" ht="30" customHeight="1">
      <c r="B92" s="258" t="str">
        <f>IF(B79="","-",B79)</f>
        <v>-</v>
      </c>
      <c r="C92" s="258"/>
      <c r="D92" s="258"/>
      <c r="E92" s="258"/>
      <c r="F92" s="258"/>
      <c r="G92" s="258"/>
      <c r="H92" s="258"/>
      <c r="I92" s="258"/>
      <c r="J92" s="258"/>
    </row>
    <row r="93" spans="2:23" ht="185.15" customHeight="1">
      <c r="B93" s="258" t="str">
        <f>IF(B80="","-",B80)</f>
        <v>-</v>
      </c>
      <c r="C93" s="258"/>
      <c r="D93" s="258" t="str">
        <f>IF(B93="-","-",VLOOKUP(B93,O119:P124,2))</f>
        <v>-</v>
      </c>
      <c r="E93" s="258"/>
      <c r="F93" s="262"/>
      <c r="G93" s="263"/>
      <c r="H93" s="263"/>
      <c r="I93" s="263"/>
      <c r="J93" s="264"/>
      <c r="W93" s="204"/>
    </row>
    <row r="94" spans="2:23" ht="185.15" customHeight="1">
      <c r="B94" s="258"/>
      <c r="C94" s="258"/>
      <c r="D94" s="258" t="str">
        <f>IF(B93="-","-",VLOOKUP(B93,O125:P130,2))</f>
        <v>-</v>
      </c>
      <c r="E94" s="258"/>
      <c r="F94" s="262"/>
      <c r="G94" s="263"/>
      <c r="H94" s="263"/>
      <c r="I94" s="263"/>
      <c r="J94" s="264"/>
    </row>
    <row r="95" spans="2:23" ht="10" customHeight="1"/>
    <row r="96" spans="2:23" ht="10" customHeight="1"/>
    <row r="97" spans="2:17">
      <c r="B97" s="134" t="s">
        <v>248</v>
      </c>
      <c r="I97" s="135" t="s">
        <v>68</v>
      </c>
    </row>
    <row r="99" spans="2:17" ht="132" customHeight="1">
      <c r="B99" s="254"/>
      <c r="C99" s="255"/>
      <c r="D99" s="255"/>
      <c r="E99" s="255"/>
      <c r="F99" s="255"/>
      <c r="G99" s="255"/>
      <c r="H99" s="255"/>
      <c r="I99" s="255"/>
      <c r="J99" s="256"/>
    </row>
    <row r="100" spans="2:17">
      <c r="P100" s="155" t="s">
        <v>176</v>
      </c>
    </row>
    <row r="101" spans="2:17">
      <c r="P101" s="155" t="s">
        <v>175</v>
      </c>
    </row>
    <row r="102" spans="2:17">
      <c r="P102" s="155" t="s">
        <v>162</v>
      </c>
    </row>
    <row r="104" spans="2:17">
      <c r="O104" s="156" t="s">
        <v>73</v>
      </c>
      <c r="P104" s="155" t="s">
        <v>177</v>
      </c>
    </row>
    <row r="105" spans="2:17">
      <c r="O105" s="176" t="s">
        <v>163</v>
      </c>
      <c r="P105" s="177" t="s">
        <v>178</v>
      </c>
      <c r="Q105" s="147"/>
    </row>
    <row r="106" spans="2:17">
      <c r="O106" s="175" t="s">
        <v>164</v>
      </c>
      <c r="P106" s="175" t="s">
        <v>180</v>
      </c>
      <c r="Q106" s="147"/>
    </row>
    <row r="107" spans="2:17">
      <c r="O107" s="175" t="s">
        <v>165</v>
      </c>
      <c r="P107" s="175" t="s">
        <v>295</v>
      </c>
      <c r="Q107" s="147"/>
    </row>
    <row r="108" spans="2:17">
      <c r="O108" s="175" t="s">
        <v>166</v>
      </c>
      <c r="P108" s="175" t="s">
        <v>181</v>
      </c>
      <c r="Q108" s="147"/>
    </row>
    <row r="109" spans="2:17">
      <c r="O109" s="175" t="s">
        <v>266</v>
      </c>
      <c r="P109" s="175" t="s">
        <v>296</v>
      </c>
      <c r="Q109" s="147"/>
    </row>
    <row r="110" spans="2:17">
      <c r="O110" s="175" t="s">
        <v>267</v>
      </c>
      <c r="P110" s="175" t="s">
        <v>271</v>
      </c>
      <c r="Q110" s="147"/>
    </row>
    <row r="111" spans="2:17">
      <c r="O111" s="176" t="s">
        <v>163</v>
      </c>
      <c r="P111" s="175" t="s">
        <v>179</v>
      </c>
      <c r="Q111" s="147"/>
    </row>
    <row r="112" spans="2:17">
      <c r="O112" s="175" t="s">
        <v>164</v>
      </c>
      <c r="P112" s="175" t="s">
        <v>249</v>
      </c>
      <c r="Q112" s="147"/>
    </row>
    <row r="113" spans="15:17">
      <c r="O113" s="175" t="s">
        <v>165</v>
      </c>
      <c r="P113" s="147" t="s">
        <v>249</v>
      </c>
      <c r="Q113" s="147"/>
    </row>
    <row r="114" spans="15:17">
      <c r="O114" s="175" t="s">
        <v>166</v>
      </c>
      <c r="P114" s="175" t="s">
        <v>182</v>
      </c>
      <c r="Q114" s="147"/>
    </row>
    <row r="115" spans="15:17">
      <c r="O115" s="178" t="s">
        <v>266</v>
      </c>
      <c r="P115" s="147" t="s">
        <v>249</v>
      </c>
      <c r="Q115" s="147"/>
    </row>
    <row r="116" spans="15:17">
      <c r="O116" s="175" t="s">
        <v>267</v>
      </c>
      <c r="P116" s="175" t="s">
        <v>249</v>
      </c>
      <c r="Q116" s="147"/>
    </row>
    <row r="118" spans="15:17">
      <c r="O118" s="156" t="s">
        <v>73</v>
      </c>
    </row>
    <row r="119" spans="15:17">
      <c r="O119" s="156" t="s">
        <v>163</v>
      </c>
      <c r="P119" s="154" t="s">
        <v>249</v>
      </c>
    </row>
    <row r="120" spans="15:17">
      <c r="O120" s="155" t="s">
        <v>164</v>
      </c>
      <c r="P120" s="155" t="s">
        <v>183</v>
      </c>
    </row>
    <row r="121" spans="15:17">
      <c r="O121" s="155" t="s">
        <v>165</v>
      </c>
      <c r="P121" s="175" t="s">
        <v>297</v>
      </c>
    </row>
    <row r="122" spans="15:17">
      <c r="O122" s="175" t="s">
        <v>166</v>
      </c>
      <c r="P122" s="175" t="s">
        <v>184</v>
      </c>
      <c r="Q122" s="175"/>
    </row>
    <row r="123" spans="15:17">
      <c r="O123" s="175" t="s">
        <v>266</v>
      </c>
      <c r="P123" s="175" t="s">
        <v>298</v>
      </c>
      <c r="Q123" s="175"/>
    </row>
    <row r="124" spans="15:17">
      <c r="O124" s="175" t="s">
        <v>267</v>
      </c>
      <c r="P124" s="175" t="s">
        <v>269</v>
      </c>
    </row>
    <row r="125" spans="15:17">
      <c r="O125" s="156" t="s">
        <v>163</v>
      </c>
      <c r="P125" s="154" t="s">
        <v>249</v>
      </c>
    </row>
    <row r="126" spans="15:17">
      <c r="O126" s="155" t="s">
        <v>164</v>
      </c>
      <c r="P126" s="220" t="s">
        <v>249</v>
      </c>
    </row>
    <row r="127" spans="15:17">
      <c r="O127" s="155" t="s">
        <v>165</v>
      </c>
      <c r="P127" s="154" t="s">
        <v>249</v>
      </c>
    </row>
    <row r="128" spans="15:17">
      <c r="O128" s="155" t="s">
        <v>166</v>
      </c>
      <c r="P128" s="157" t="s">
        <v>249</v>
      </c>
    </row>
    <row r="129" spans="15:16">
      <c r="O129" s="175" t="s">
        <v>266</v>
      </c>
      <c r="P129" s="175" t="s">
        <v>249</v>
      </c>
    </row>
    <row r="130" spans="15:16">
      <c r="O130" s="175" t="s">
        <v>267</v>
      </c>
      <c r="P130" s="175" t="s">
        <v>270</v>
      </c>
    </row>
    <row r="131" spans="15:16">
      <c r="P131" s="155"/>
    </row>
    <row r="132" spans="15:16">
      <c r="P132" s="155"/>
    </row>
    <row r="133" spans="15:16">
      <c r="P133" s="155"/>
    </row>
    <row r="134" spans="15:16">
      <c r="P134" s="155"/>
    </row>
    <row r="137" spans="15:16">
      <c r="P137" s="155"/>
    </row>
    <row r="138" spans="15:16">
      <c r="P138" s="155"/>
    </row>
    <row r="139" spans="15:16">
      <c r="P139" s="155"/>
    </row>
    <row r="140" spans="15:16">
      <c r="P140" s="155"/>
    </row>
    <row r="141" spans="15:16">
      <c r="P141" s="155"/>
    </row>
  </sheetData>
  <mergeCells count="39">
    <mergeCell ref="I3:K3"/>
    <mergeCell ref="B57:G57"/>
    <mergeCell ref="B8:J8"/>
    <mergeCell ref="B13:J13"/>
    <mergeCell ref="B18:J18"/>
    <mergeCell ref="B23:J23"/>
    <mergeCell ref="B28:J28"/>
    <mergeCell ref="B33:J33"/>
    <mergeCell ref="B38:J38"/>
    <mergeCell ref="B43:J43"/>
    <mergeCell ref="B48:J48"/>
    <mergeCell ref="B53:G53"/>
    <mergeCell ref="B55:G55"/>
    <mergeCell ref="H80:J80"/>
    <mergeCell ref="H81:J81"/>
    <mergeCell ref="B61:J61"/>
    <mergeCell ref="B66:J66"/>
    <mergeCell ref="B71:J71"/>
    <mergeCell ref="B78:C78"/>
    <mergeCell ref="D78:E78"/>
    <mergeCell ref="F78:G78"/>
    <mergeCell ref="H78:J78"/>
    <mergeCell ref="B79:J79"/>
    <mergeCell ref="B80:C81"/>
    <mergeCell ref="D80:E80"/>
    <mergeCell ref="D81:E81"/>
    <mergeCell ref="F80:G80"/>
    <mergeCell ref="F81:G81"/>
    <mergeCell ref="B86:J86"/>
    <mergeCell ref="B99:J99"/>
    <mergeCell ref="B91:C91"/>
    <mergeCell ref="D91:E91"/>
    <mergeCell ref="B92:J92"/>
    <mergeCell ref="B93:C94"/>
    <mergeCell ref="D93:E93"/>
    <mergeCell ref="D94:E94"/>
    <mergeCell ref="F91:J91"/>
    <mergeCell ref="F93:J93"/>
    <mergeCell ref="F94:J94"/>
  </mergeCells>
  <conditionalFormatting sqref="I53">
    <cfRule type="expression" dxfId="531" priority="7">
      <formula>OR($I$55&lt;&gt;"",$I$57&lt;&gt;"")</formula>
    </cfRule>
  </conditionalFormatting>
  <conditionalFormatting sqref="I55">
    <cfRule type="expression" dxfId="530" priority="6">
      <formula>OR($I$53&lt;&gt;"",$I$57&lt;&gt;"")</formula>
    </cfRule>
  </conditionalFormatting>
  <conditionalFormatting sqref="I57">
    <cfRule type="expression" dxfId="529" priority="5">
      <formula>OR($I$53&lt;&gt;"",$I$55&lt;&gt;"")</formula>
    </cfRule>
  </conditionalFormatting>
  <conditionalFormatting sqref="F81:J81">
    <cfRule type="expression" dxfId="528" priority="4">
      <formula>$D81="-"</formula>
    </cfRule>
  </conditionalFormatting>
  <conditionalFormatting sqref="F94">
    <cfRule type="expression" dxfId="527" priority="3">
      <formula>$D94="-"</formula>
    </cfRule>
  </conditionalFormatting>
  <conditionalFormatting sqref="F93">
    <cfRule type="expression" dxfId="526" priority="2">
      <formula>$D$93="-"</formula>
    </cfRule>
  </conditionalFormatting>
  <conditionalFormatting sqref="F80:J80">
    <cfRule type="expression" dxfId="525" priority="1">
      <formula>$D$80="-"</formula>
    </cfRule>
  </conditionalFormatting>
  <dataValidations count="9">
    <dataValidation type="textLength" operator="lessThanOrEqual" allowBlank="1" showInputMessage="1" showErrorMessage="1" errorTitle="Maximum 2500 characters" error="Press &quot;Retry&quot; button and reduce text length!" prompt="Maximum 2500 characters" sqref="B8:J8" xr:uid="{00000000-0002-0000-0300-000000000000}">
      <formula1>2500</formula1>
    </dataValidation>
    <dataValidation type="textLength" operator="lessThanOrEqual" allowBlank="1" showInputMessage="1" showErrorMessage="1" errorTitle="Maximum 1000 characters" error="Press &quot;Retry&quot; button and reduce text length!" prompt="Maximum 1000 characters" sqref="B13:J13 B99:J99 B43:J43 B48:J48 B61:J61 B86:J86" xr:uid="{00000000-0002-0000-0300-000001000000}">
      <formula1>1000</formula1>
    </dataValidation>
    <dataValidation type="textLength" operator="lessThanOrEqual" allowBlank="1" showInputMessage="1" showErrorMessage="1" errorTitle="Maximum 2000 characters" error="Press &quot;Retry&quot; button and reduce text length!" prompt="Maximum 2000 characters" sqref="B23:J23 B28:J28 B33:J33 B38:J38" xr:uid="{00000000-0002-0000-0300-000002000000}">
      <formula1>2000</formula1>
    </dataValidation>
    <dataValidation type="list" allowBlank="1" showInputMessage="1" showErrorMessage="1" sqref="I53 I57 I55" xr:uid="{00000000-0002-0000-0300-000003000000}">
      <formula1>$O$53:$O$54</formula1>
    </dataValidation>
    <dataValidation type="textLength" operator="lessThanOrEqual" allowBlank="1" showInputMessage="1" showErrorMessage="1" errorTitle="Maximum 3000 characters" error="Press &quot;Retry&quot; button and reduce text length!" prompt="Maximum 3000 characters" sqref="B66:J66 B71:J71" xr:uid="{00000000-0002-0000-0300-000004000000}">
      <formula1>3000</formula1>
    </dataValidation>
    <dataValidation type="textLength" operator="lessThanOrEqual" allowBlank="1" showInputMessage="1" showErrorMessage="1" errorTitle="Maximum 500 characters" error="Press &quot;Retry&quot; button and reduce text length!" prompt="Maximum 500 characters_x000a_" sqref="H80:J81" xr:uid="{00000000-0002-0000-0300-000005000000}">
      <formula1>500</formula1>
    </dataValidation>
    <dataValidation type="custom" operator="lessThanOrEqual" allowBlank="1" showInputMessage="1" showErrorMessage="1" errorTitle="Provide correct number" error="Error! Only round numbers allowed for this field!" sqref="F80:G81" xr:uid="{00000000-0002-0000-0300-000006000000}">
      <formula1>F80=ROUND(F80,0)</formula1>
    </dataValidation>
    <dataValidation type="custom" allowBlank="1" showInputMessage="1" showErrorMessage="1" errorTitle="Provide correct number" error="Error! Only round numbers allowed for this field!" sqref="F93:F94" xr:uid="{00000000-0002-0000-0300-000007000000}">
      <formula1>F93=ROUND(F93,0)</formula1>
    </dataValidation>
    <dataValidation type="textLength" operator="lessThanOrEqual" allowBlank="1" showInputMessage="1" showErrorMessage="1" errorTitle="Maximum 1000 characters" error="Press &quot;Retry&quot; button and reduce text length!" prompt="Maximum 1000 characters" sqref="B18:J18" xr:uid="{E5C5CEE2-1702-408C-A0DA-CE13AD04B41F}">
      <formula1>2000</formula1>
    </dataValidation>
  </dataValidations>
  <pageMargins left="0.7" right="0.7" top="0.75" bottom="0.75" header="0.3" footer="0.3"/>
  <pageSetup scale="78" orientation="portrait" r:id="rId1"/>
  <headerFooter>
    <oddFooter>&amp;CWorksheet: &amp;A&amp;  ;Page &amp;P of &amp;N</oddFooter>
  </headerFooter>
  <rowBreaks count="5" manualBreakCount="5">
    <brk id="20" max="10" man="1"/>
    <brk id="30" max="10" man="1"/>
    <brk id="45" max="10" man="1"/>
    <brk id="63" max="10" man="1"/>
    <brk id="88" max="10" man="1"/>
  </rowBreaks>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55"/>
  <sheetViews>
    <sheetView showGridLines="0" showRowColHeaders="0" topLeftCell="A24" zoomScale="80" zoomScaleNormal="80" workbookViewId="0">
      <selection activeCell="B21" sqref="B21:J21"/>
    </sheetView>
  </sheetViews>
  <sheetFormatPr defaultColWidth="9.1796875" defaultRowHeight="15.5"/>
  <cols>
    <col min="1" max="1" width="4.7265625" style="3" customWidth="1"/>
    <col min="2" max="2" width="9.1796875" style="3"/>
    <col min="3" max="3" width="16.1796875" style="3" customWidth="1"/>
    <col min="4" max="4" width="8.453125" style="3" customWidth="1"/>
    <col min="5" max="5" width="10" style="3" customWidth="1"/>
    <col min="6" max="8" width="9.1796875" style="3"/>
    <col min="9" max="9" width="16" style="3" customWidth="1"/>
    <col min="10" max="10" width="25.26953125" style="3" customWidth="1"/>
    <col min="11" max="12" width="4.7265625" style="3" customWidth="1"/>
    <col min="13" max="17" width="9.1796875" style="149" hidden="1" customWidth="1"/>
    <col min="18" max="22" width="9.1796875" style="114"/>
    <col min="23" max="16384" width="9.1796875" style="3"/>
  </cols>
  <sheetData>
    <row r="1" spans="1:14" ht="10" customHeight="1">
      <c r="N1" s="50" t="str">
        <f ca="1">IF(SUM(N2:N41)&gt;0, " "&amp;MID(CELL("filename",A1),FIND("]",CELL("filename",A1))+1,255)&amp;"; ","")</f>
        <v xml:space="preserve"> IV AP1; </v>
      </c>
    </row>
    <row r="2" spans="1:14" ht="10" customHeight="1"/>
    <row r="3" spans="1:14" ht="18">
      <c r="A3" s="6"/>
      <c r="B3" s="113" t="s">
        <v>80</v>
      </c>
      <c r="C3" s="6"/>
      <c r="D3" s="6"/>
      <c r="E3" s="6"/>
      <c r="F3" s="6"/>
      <c r="G3" s="6"/>
      <c r="H3" s="6"/>
      <c r="I3" s="6"/>
      <c r="J3" s="278"/>
      <c r="K3" s="278"/>
      <c r="M3" s="149" t="s">
        <v>259</v>
      </c>
    </row>
    <row r="4" spans="1:14" ht="10" customHeight="1"/>
    <row r="5" spans="1:14" ht="10" customHeight="1"/>
    <row r="6" spans="1:14">
      <c r="B6" s="5" t="s">
        <v>81</v>
      </c>
    </row>
    <row r="7" spans="1:14">
      <c r="B7" s="38" t="str">
        <f>IF(OR(D9="",D13="",D16=""),'Error txt'!B37,"")</f>
        <v>Error! Please provide description!</v>
      </c>
      <c r="N7" s="149">
        <f>IF(B7="",0,1)</f>
        <v>1</v>
      </c>
    </row>
    <row r="8" spans="1:14" ht="17.5" hidden="1" customHeight="1"/>
    <row r="9" spans="1:14" ht="15.65" hidden="1" customHeight="1">
      <c r="B9" s="3" t="s">
        <v>82</v>
      </c>
      <c r="D9" s="277">
        <v>1</v>
      </c>
      <c r="E9" s="277"/>
    </row>
    <row r="10" spans="1:14" ht="20.5" hidden="1" customHeight="1"/>
    <row r="11" spans="1:14" ht="10" hidden="1" customHeight="1"/>
    <row r="12" spans="1:14" ht="10" customHeight="1"/>
    <row r="13" spans="1:14">
      <c r="B13" s="3" t="s">
        <v>83</v>
      </c>
      <c r="D13" s="276"/>
      <c r="E13" s="276"/>
    </row>
    <row r="14" spans="1:14" ht="10" hidden="1" customHeight="1"/>
    <row r="15" spans="1:14" ht="10" hidden="1" customHeight="1"/>
    <row r="16" spans="1:14" ht="30" hidden="1" customHeight="1">
      <c r="B16" s="7" t="s">
        <v>84</v>
      </c>
      <c r="D16" s="273">
        <v>1</v>
      </c>
      <c r="E16" s="274"/>
      <c r="F16" s="274"/>
      <c r="G16" s="274"/>
      <c r="H16" s="274"/>
      <c r="I16" s="274"/>
      <c r="J16" s="275"/>
    </row>
    <row r="17" spans="2:23" ht="10" hidden="1" customHeight="1"/>
    <row r="18" spans="2:23" ht="10" customHeight="1"/>
    <row r="19" spans="2:23">
      <c r="B19" s="5" t="s">
        <v>85</v>
      </c>
      <c r="H19" s="2" t="s">
        <v>63</v>
      </c>
    </row>
    <row r="20" spans="2:23">
      <c r="B20" s="38" t="str">
        <f>IF(B21="",'Error txt'!B38,"")</f>
        <v>Error! Please provide description!</v>
      </c>
      <c r="N20" s="149">
        <f>IF(B20="",0,1)</f>
        <v>1</v>
      </c>
    </row>
    <row r="21" spans="2:23" ht="368.25" customHeight="1">
      <c r="B21" s="241"/>
      <c r="C21" s="279"/>
      <c r="D21" s="279"/>
      <c r="E21" s="279"/>
      <c r="F21" s="279"/>
      <c r="G21" s="279"/>
      <c r="H21" s="279"/>
      <c r="I21" s="279"/>
      <c r="J21" s="280"/>
      <c r="W21" s="205"/>
    </row>
    <row r="22" spans="2:23" ht="10" customHeight="1"/>
    <row r="23" spans="2:23" ht="10" customHeight="1"/>
    <row r="24" spans="2:23">
      <c r="B24" s="5" t="s">
        <v>254</v>
      </c>
    </row>
    <row r="25" spans="2:23" ht="30" customHeight="1">
      <c r="B25" s="52" t="str">
        <f>IF(B27="",'Error txt'!B39,"")&amp;IF(OR(COUNTA(B27:D41)&lt;&gt;COUNTA(E27:E41),COUNTA(B27:D41)&lt;&gt;COUNTA(F27:J41)),'Error txt'!B40,"")</f>
        <v>Error! Please provide description!</v>
      </c>
      <c r="N25" s="149">
        <f>IF(B25="",0,1)</f>
        <v>1</v>
      </c>
    </row>
    <row r="26" spans="2:23" ht="46.5">
      <c r="B26" s="281" t="s">
        <v>86</v>
      </c>
      <c r="C26" s="281"/>
      <c r="D26" s="281"/>
      <c r="E26" s="4" t="s">
        <v>87</v>
      </c>
      <c r="F26" s="281" t="s">
        <v>85</v>
      </c>
      <c r="G26" s="281"/>
      <c r="H26" s="281"/>
      <c r="I26" s="281"/>
      <c r="J26" s="281"/>
    </row>
    <row r="27" spans="2:23" ht="108.5" customHeight="1">
      <c r="B27" s="271"/>
      <c r="C27" s="271"/>
      <c r="D27" s="271"/>
      <c r="E27" s="51"/>
      <c r="F27" s="272"/>
      <c r="G27" s="272"/>
      <c r="H27" s="272"/>
      <c r="I27" s="272"/>
      <c r="J27" s="272"/>
    </row>
    <row r="28" spans="2:23" ht="108.5" customHeight="1">
      <c r="B28" s="271"/>
      <c r="C28" s="271"/>
      <c r="D28" s="271"/>
      <c r="E28" s="51"/>
      <c r="F28" s="272"/>
      <c r="G28" s="272"/>
      <c r="H28" s="272"/>
      <c r="I28" s="272"/>
      <c r="J28" s="272"/>
    </row>
    <row r="29" spans="2:23" ht="108.5" customHeight="1">
      <c r="B29" s="271"/>
      <c r="C29" s="271"/>
      <c r="D29" s="271"/>
      <c r="E29" s="51"/>
      <c r="F29" s="272"/>
      <c r="G29" s="272"/>
      <c r="H29" s="272"/>
      <c r="I29" s="272"/>
      <c r="J29" s="272"/>
    </row>
    <row r="30" spans="2:23" ht="108.5" customHeight="1">
      <c r="B30" s="271"/>
      <c r="C30" s="271"/>
      <c r="D30" s="271"/>
      <c r="E30" s="51"/>
      <c r="F30" s="272"/>
      <c r="G30" s="272"/>
      <c r="H30" s="272"/>
      <c r="I30" s="272"/>
      <c r="J30" s="272"/>
    </row>
    <row r="31" spans="2:23" ht="52" hidden="1" customHeight="1">
      <c r="B31" s="271"/>
      <c r="C31" s="271"/>
      <c r="D31" s="271"/>
      <c r="E31" s="51"/>
      <c r="F31" s="272"/>
      <c r="G31" s="272"/>
      <c r="H31" s="272"/>
      <c r="I31" s="272"/>
      <c r="J31" s="272"/>
    </row>
    <row r="32" spans="2:23" ht="52" hidden="1" customHeight="1">
      <c r="B32" s="271"/>
      <c r="C32" s="271"/>
      <c r="D32" s="271"/>
      <c r="E32" s="51"/>
      <c r="F32" s="272"/>
      <c r="G32" s="272"/>
      <c r="H32" s="272"/>
      <c r="I32" s="272"/>
      <c r="J32" s="272"/>
    </row>
    <row r="33" spans="2:16" ht="52" hidden="1" customHeight="1">
      <c r="B33" s="271"/>
      <c r="C33" s="271"/>
      <c r="D33" s="271"/>
      <c r="E33" s="51"/>
      <c r="F33" s="272"/>
      <c r="G33" s="272"/>
      <c r="H33" s="272"/>
      <c r="I33" s="272"/>
      <c r="J33" s="272"/>
    </row>
    <row r="34" spans="2:16" ht="52" hidden="1" customHeight="1">
      <c r="B34" s="271"/>
      <c r="C34" s="271"/>
      <c r="D34" s="271"/>
      <c r="E34" s="51"/>
      <c r="F34" s="272"/>
      <c r="G34" s="272"/>
      <c r="H34" s="272"/>
      <c r="I34" s="272"/>
      <c r="J34" s="272"/>
    </row>
    <row r="35" spans="2:16" ht="52" hidden="1" customHeight="1">
      <c r="B35" s="271"/>
      <c r="C35" s="271"/>
      <c r="D35" s="271"/>
      <c r="E35" s="51"/>
      <c r="F35" s="272"/>
      <c r="G35" s="272"/>
      <c r="H35" s="272"/>
      <c r="I35" s="272"/>
      <c r="J35" s="272"/>
    </row>
    <row r="36" spans="2:16" ht="52" hidden="1" customHeight="1">
      <c r="B36" s="271"/>
      <c r="C36" s="271"/>
      <c r="D36" s="271"/>
      <c r="E36" s="51"/>
      <c r="F36" s="272"/>
      <c r="G36" s="272"/>
      <c r="H36" s="272"/>
      <c r="I36" s="272"/>
      <c r="J36" s="272"/>
    </row>
    <row r="37" spans="2:16" ht="52" hidden="1" customHeight="1">
      <c r="B37" s="271"/>
      <c r="C37" s="271"/>
      <c r="D37" s="271"/>
      <c r="E37" s="51"/>
      <c r="F37" s="272"/>
      <c r="G37" s="272"/>
      <c r="H37" s="272"/>
      <c r="I37" s="272"/>
      <c r="J37" s="272"/>
    </row>
    <row r="38" spans="2:16" ht="52" hidden="1" customHeight="1">
      <c r="B38" s="271"/>
      <c r="C38" s="271"/>
      <c r="D38" s="271"/>
      <c r="E38" s="51"/>
      <c r="F38" s="272"/>
      <c r="G38" s="272"/>
      <c r="H38" s="272"/>
      <c r="I38" s="272"/>
      <c r="J38" s="272"/>
    </row>
    <row r="39" spans="2:16" ht="52" hidden="1" customHeight="1">
      <c r="B39" s="271"/>
      <c r="C39" s="271"/>
      <c r="D39" s="271"/>
      <c r="E39" s="51"/>
      <c r="F39" s="272"/>
      <c r="G39" s="272"/>
      <c r="H39" s="272"/>
      <c r="I39" s="272"/>
      <c r="J39" s="272"/>
    </row>
    <row r="40" spans="2:16" ht="52" hidden="1" customHeight="1">
      <c r="B40" s="271"/>
      <c r="C40" s="271"/>
      <c r="D40" s="271"/>
      <c r="E40" s="51"/>
      <c r="F40" s="272"/>
      <c r="G40" s="272"/>
      <c r="H40" s="272"/>
      <c r="I40" s="272"/>
      <c r="J40" s="272"/>
    </row>
    <row r="41" spans="2:16" ht="52" hidden="1" customHeight="1">
      <c r="B41" s="271"/>
      <c r="C41" s="271"/>
      <c r="D41" s="271"/>
      <c r="E41" s="51"/>
      <c r="F41" s="272"/>
      <c r="G41" s="272"/>
      <c r="H41" s="272"/>
      <c r="I41" s="272"/>
      <c r="J41" s="272"/>
    </row>
    <row r="42" spans="2:16">
      <c r="P42" s="149" t="s">
        <v>216</v>
      </c>
    </row>
    <row r="43" spans="2:16">
      <c r="P43" s="149" t="s">
        <v>38</v>
      </c>
    </row>
    <row r="44" spans="2:16">
      <c r="P44" s="149" t="s">
        <v>39</v>
      </c>
    </row>
    <row r="45" spans="2:16">
      <c r="P45" s="149" t="s">
        <v>40</v>
      </c>
    </row>
    <row r="46" spans="2:16">
      <c r="P46" s="149" t="s">
        <v>41</v>
      </c>
    </row>
    <row r="47" spans="2:16">
      <c r="P47" s="149" t="s">
        <v>42</v>
      </c>
    </row>
    <row r="48" spans="2:16">
      <c r="P48" s="149" t="s">
        <v>43</v>
      </c>
    </row>
    <row r="49" spans="16:16">
      <c r="P49" s="149" t="s">
        <v>44</v>
      </c>
    </row>
    <row r="50" spans="16:16">
      <c r="P50" s="149" t="s">
        <v>45</v>
      </c>
    </row>
    <row r="51" spans="16:16">
      <c r="P51" s="149" t="s">
        <v>46</v>
      </c>
    </row>
    <row r="52" spans="16:16">
      <c r="P52" s="149" t="s">
        <v>47</v>
      </c>
    </row>
    <row r="53" spans="16:16">
      <c r="P53" s="149" t="s">
        <v>48</v>
      </c>
    </row>
    <row r="54" spans="16:16">
      <c r="P54" s="149" t="s">
        <v>49</v>
      </c>
    </row>
    <row r="55" spans="16:16">
      <c r="P55" s="149" t="s">
        <v>50</v>
      </c>
    </row>
  </sheetData>
  <sheetProtection algorithmName="SHA-512" hashValue="wGJsmweELhEuCPaWNZS6t5cKaVXmhvrvU/YWHMfPO5/0h141boxdqfiHpAcootqIObLkoPhW4GPkCSOjMvZfRw==" saltValue="OfBIvrCesa6o0EKAkRYcbw==" spinCount="100000" sheet="1" objects="1" scenarios="1"/>
  <mergeCells count="37">
    <mergeCell ref="J3:K3"/>
    <mergeCell ref="B28:D28"/>
    <mergeCell ref="F28:J28"/>
    <mergeCell ref="B21:J21"/>
    <mergeCell ref="B26:D26"/>
    <mergeCell ref="F26:J26"/>
    <mergeCell ref="B27:D27"/>
    <mergeCell ref="F27:J27"/>
    <mergeCell ref="B29:D29"/>
    <mergeCell ref="F29:J29"/>
    <mergeCell ref="B30:D30"/>
    <mergeCell ref="F30:J30"/>
    <mergeCell ref="B31:D31"/>
    <mergeCell ref="F31:J31"/>
    <mergeCell ref="F37:J37"/>
    <mergeCell ref="B32:D32"/>
    <mergeCell ref="F32:J32"/>
    <mergeCell ref="B33:D33"/>
    <mergeCell ref="F33:J33"/>
    <mergeCell ref="B34:D34"/>
    <mergeCell ref="F34:J34"/>
    <mergeCell ref="B41:D41"/>
    <mergeCell ref="F41:J41"/>
    <mergeCell ref="D16:J16"/>
    <mergeCell ref="D13:E13"/>
    <mergeCell ref="D9:E9"/>
    <mergeCell ref="B38:D38"/>
    <mergeCell ref="F38:J38"/>
    <mergeCell ref="B39:D39"/>
    <mergeCell ref="F39:J39"/>
    <mergeCell ref="B40:D40"/>
    <mergeCell ref="F40:J40"/>
    <mergeCell ref="B35:D35"/>
    <mergeCell ref="F35:J35"/>
    <mergeCell ref="B36:D36"/>
    <mergeCell ref="F36:J36"/>
    <mergeCell ref="B37:D37"/>
  </mergeCells>
  <conditionalFormatting sqref="B9">
    <cfRule type="expression" dxfId="524" priority="9">
      <formula>$D$9=""</formula>
    </cfRule>
  </conditionalFormatting>
  <conditionalFormatting sqref="B13">
    <cfRule type="expression" dxfId="523" priority="8">
      <formula>$D$13=""</formula>
    </cfRule>
  </conditionalFormatting>
  <conditionalFormatting sqref="B16">
    <cfRule type="expression" dxfId="522" priority="7">
      <formula>$D$16=""</formula>
    </cfRule>
  </conditionalFormatting>
  <conditionalFormatting sqref="B30:D41 F30:J41">
    <cfRule type="expression" dxfId="521" priority="5">
      <formula>COUNTA($B30:$J30)&lt;&gt;3</formula>
    </cfRule>
  </conditionalFormatting>
  <conditionalFormatting sqref="E30:E41">
    <cfRule type="expression" dxfId="520" priority="4">
      <formula>COUNTA($B30:$J30)&lt;&gt;3</formula>
    </cfRule>
  </conditionalFormatting>
  <conditionalFormatting sqref="B27:J27">
    <cfRule type="expression" dxfId="519" priority="3">
      <formula>COUNTA($B27:$J27)&lt;&gt;3</formula>
    </cfRule>
  </conditionalFormatting>
  <conditionalFormatting sqref="B28:D29 F28:J29">
    <cfRule type="expression" dxfId="518" priority="2">
      <formula>COUNTA($B28:$J28)&lt;&gt;3</formula>
    </cfRule>
  </conditionalFormatting>
  <conditionalFormatting sqref="E28:E29">
    <cfRule type="expression" dxfId="517" priority="1">
      <formula>COUNTA($B28:$J28)&lt;&gt;3</formula>
    </cfRule>
  </conditionalFormatting>
  <dataValidations count="7">
    <dataValidation type="textLength" operator="lessThanOrEqual" allowBlank="1" showInputMessage="1" showErrorMessage="1" errorTitle="Maximum 80 characters" error="Press &quot;Retry&quot; button and reduce text length!" prompt="Maximum 80 characters" sqref="B27:D41" xr:uid="{00000000-0002-0000-0400-000000000000}">
      <formula1>80</formula1>
    </dataValidation>
    <dataValidation type="textLength" operator="lessThanOrEqual" allowBlank="1" showInputMessage="1" showErrorMessage="1" errorTitle="Maximum 250 characters" error="Press &quot;Retry&quot; button and reduce text length!" prompt="Maximum 250 characters" sqref="F31:J41" xr:uid="{00000000-0002-0000-0400-000001000000}">
      <formula1>250</formula1>
    </dataValidation>
    <dataValidation type="textLength" operator="lessThanOrEqual" allowBlank="1" showInputMessage="1" showErrorMessage="1" errorTitle="Maximum 150 characters" error="Press &quot;Retry&quot; button and reduce text length!" prompt="Maximum 150 characters" sqref="D16:J16" xr:uid="{00000000-0002-0000-0400-000002000000}">
      <formula1>150</formula1>
    </dataValidation>
    <dataValidation type="textLength" operator="lessThanOrEqual" allowBlank="1" showInputMessage="1" showErrorMessage="1" errorTitle="Maximum 3000 characters" error="Press &quot;Retry&quot; button and reduce text length!" prompt="Maximum 3000 characters" sqref="B21:J21" xr:uid="{00000000-0002-0000-0400-000003000000}">
      <formula1>3000</formula1>
    </dataValidation>
    <dataValidation type="list" allowBlank="1" showInputMessage="1" showErrorMessage="1" sqref="D13:E13" xr:uid="{00000000-0002-0000-0400-000004000000}">
      <formula1>$P$42:$P$55</formula1>
    </dataValidation>
    <dataValidation type="custom" allowBlank="1" showInputMessage="1" showErrorMessage="1" errorTitle="Provide correct amount in EUR" error="Error! Only 2 digits allowed after decimal point!" sqref="D9:E9" xr:uid="{00000000-0002-0000-0400-000005000000}">
      <formula1>D9=ROUND(D9,2)</formula1>
    </dataValidation>
    <dataValidation type="custom" allowBlank="1" showInputMessage="1" showErrorMessage="1" errorTitle="Provide correct number" error="Error! Only round numbers allowed for this field!" sqref="E27:E41" xr:uid="{00000000-0002-0000-0400-000006000000}">
      <formula1>E27=ROUND(E27,0)</formula1>
    </dataValidation>
  </dataValidations>
  <pageMargins left="0.7" right="0.7" top="0.75" bottom="0.75" header="0.3" footer="0.3"/>
  <pageSetup scale="74" orientation="portrait" r:id="rId1"/>
  <headerFooter>
    <oddFooter>&amp;CWorksheet: &amp;A&amp;  ;Page &amp;P of &amp;N</oddFooter>
  </headerFooter>
  <rowBreaks count="1" manualBreakCount="1">
    <brk id="22"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0"/>
  <sheetViews>
    <sheetView showGridLines="0" showRowColHeaders="0" topLeftCell="A23" zoomScale="80" zoomScaleNormal="80" workbookViewId="0">
      <selection activeCell="K28" sqref="K28"/>
    </sheetView>
  </sheetViews>
  <sheetFormatPr defaultColWidth="9.1796875" defaultRowHeight="15.5"/>
  <cols>
    <col min="1" max="1" width="4.7265625" style="3" customWidth="1"/>
    <col min="2" max="2" width="10.453125" style="3" bestFit="1" customWidth="1"/>
    <col min="3" max="3" width="16.1796875" style="3" customWidth="1"/>
    <col min="4" max="4" width="8.453125" style="3" customWidth="1"/>
    <col min="5" max="5" width="10" style="3" customWidth="1"/>
    <col min="6" max="8" width="9.1796875" style="3"/>
    <col min="9" max="9" width="16" style="3" customWidth="1"/>
    <col min="10" max="10" width="25.26953125" style="3" customWidth="1"/>
    <col min="11" max="12" width="4.7265625" style="3" customWidth="1"/>
    <col min="13" max="17" width="9.1796875" style="149" hidden="1" customWidth="1"/>
    <col min="18" max="22" width="15.1796875" style="114" customWidth="1"/>
    <col min="23" max="16384" width="9.1796875" style="3"/>
  </cols>
  <sheetData>
    <row r="1" spans="1:23" ht="10" customHeight="1">
      <c r="N1" s="50" t="str">
        <f ca="1">IF(SUM(N2:N46)&gt;0," "&amp;MID(CELL("filename",A1),FIND("]",CELL("filename",A1))+1,255)&amp;"; ","")</f>
        <v xml:space="preserve"> V AP2; </v>
      </c>
    </row>
    <row r="2" spans="1:23" ht="10" customHeight="1"/>
    <row r="3" spans="1:23" ht="18">
      <c r="A3" s="6"/>
      <c r="B3" s="113" t="s">
        <v>88</v>
      </c>
      <c r="C3" s="6"/>
      <c r="D3" s="6"/>
      <c r="E3" s="6"/>
      <c r="F3" s="6"/>
      <c r="G3" s="6"/>
      <c r="H3" s="6"/>
      <c r="I3" s="6"/>
      <c r="J3" s="278"/>
      <c r="K3" s="278"/>
      <c r="M3" s="149" t="s">
        <v>259</v>
      </c>
    </row>
    <row r="6" spans="1:23">
      <c r="B6" s="5" t="s">
        <v>89</v>
      </c>
    </row>
    <row r="7" spans="1:23">
      <c r="B7" s="38" t="str">
        <f>IF(OR(D9="",D12="",D15=""),'Error txt'!B44,"")</f>
        <v>Error! Please provide description!</v>
      </c>
      <c r="N7" s="149">
        <f>IF(B7="",0,1)</f>
        <v>1</v>
      </c>
    </row>
    <row r="8" spans="1:23" hidden="1"/>
    <row r="9" spans="1:23" hidden="1">
      <c r="B9" s="3" t="s">
        <v>82</v>
      </c>
      <c r="D9" s="277">
        <v>1</v>
      </c>
      <c r="E9" s="277"/>
    </row>
    <row r="10" spans="1:23" hidden="1"/>
    <row r="11" spans="1:23">
      <c r="W11" s="205"/>
    </row>
    <row r="12" spans="1:23">
      <c r="B12" s="3" t="s">
        <v>83</v>
      </c>
      <c r="D12" s="276"/>
      <c r="E12" s="276"/>
    </row>
    <row r="15" spans="1:23" ht="30" customHeight="1">
      <c r="B15" s="7" t="s">
        <v>84</v>
      </c>
      <c r="D15" s="273"/>
      <c r="E15" s="274"/>
      <c r="F15" s="274"/>
      <c r="G15" s="274"/>
      <c r="H15" s="274"/>
      <c r="I15" s="274"/>
      <c r="J15" s="275"/>
      <c r="W15" s="205"/>
    </row>
    <row r="18" spans="2:23">
      <c r="B18" s="5" t="s">
        <v>85</v>
      </c>
      <c r="H18" s="2" t="s">
        <v>63</v>
      </c>
    </row>
    <row r="19" spans="2:23">
      <c r="B19" s="38" t="str">
        <f>IF(B20="",'Error txt'!B45,"")</f>
        <v>Error! Please provide description!</v>
      </c>
      <c r="N19" s="149">
        <f>IF(B19="",0,1)</f>
        <v>1</v>
      </c>
    </row>
    <row r="20" spans="2:23" ht="368.25" customHeight="1">
      <c r="B20" s="241"/>
      <c r="C20" s="279"/>
      <c r="D20" s="279"/>
      <c r="E20" s="279"/>
      <c r="F20" s="279"/>
      <c r="G20" s="279"/>
      <c r="H20" s="279"/>
      <c r="I20" s="279"/>
      <c r="J20" s="280"/>
      <c r="W20" s="205"/>
    </row>
    <row r="23" spans="2:23">
      <c r="B23" s="5" t="s">
        <v>254</v>
      </c>
    </row>
    <row r="25" spans="2:23">
      <c r="B25" s="38" t="str">
        <f>IF(B27="",'Error txt'!B46,"")&amp;IF(OR(COUNTA(B27:D41)&lt;&gt;COUNTA(E27:E41),COUNTA(B27:D41)&lt;&gt;COUNTA(F27:J41)),'Error txt'!B47,"")</f>
        <v>Error! Please provide description!</v>
      </c>
      <c r="N25" s="149">
        <f>IF(B25="",0,1)</f>
        <v>1</v>
      </c>
    </row>
    <row r="26" spans="2:23" ht="46.5">
      <c r="B26" s="281" t="s">
        <v>86</v>
      </c>
      <c r="C26" s="281"/>
      <c r="D26" s="281"/>
      <c r="E26" s="4" t="s">
        <v>87</v>
      </c>
      <c r="F26" s="281" t="s">
        <v>85</v>
      </c>
      <c r="G26" s="281"/>
      <c r="H26" s="281"/>
      <c r="I26" s="281"/>
      <c r="J26" s="281"/>
    </row>
    <row r="27" spans="2:23" ht="104" customHeight="1">
      <c r="B27" s="272"/>
      <c r="C27" s="272"/>
      <c r="D27" s="272"/>
      <c r="E27" s="51"/>
      <c r="F27" s="272"/>
      <c r="G27" s="272"/>
      <c r="H27" s="272"/>
      <c r="I27" s="272"/>
      <c r="J27" s="272"/>
    </row>
    <row r="28" spans="2:23" ht="104" customHeight="1">
      <c r="B28" s="272"/>
      <c r="C28" s="272"/>
      <c r="D28" s="272"/>
      <c r="E28" s="51"/>
      <c r="F28" s="272"/>
      <c r="G28" s="272"/>
      <c r="H28" s="272"/>
      <c r="I28" s="272"/>
      <c r="J28" s="272"/>
    </row>
    <row r="29" spans="2:23" ht="104" customHeight="1">
      <c r="B29" s="272"/>
      <c r="C29" s="272"/>
      <c r="D29" s="272"/>
      <c r="E29" s="51"/>
      <c r="F29" s="272"/>
      <c r="G29" s="272"/>
      <c r="H29" s="272"/>
      <c r="I29" s="272"/>
      <c r="J29" s="272"/>
    </row>
    <row r="30" spans="2:23" ht="104" customHeight="1">
      <c r="B30" s="272"/>
      <c r="C30" s="272"/>
      <c r="D30" s="272"/>
      <c r="E30" s="51"/>
      <c r="F30" s="272"/>
      <c r="G30" s="272"/>
      <c r="H30" s="272"/>
      <c r="I30" s="272"/>
      <c r="J30" s="272"/>
    </row>
    <row r="31" spans="2:23" ht="104" customHeight="1">
      <c r="B31" s="272"/>
      <c r="C31" s="272"/>
      <c r="D31" s="272"/>
      <c r="E31" s="51"/>
      <c r="F31" s="272"/>
      <c r="G31" s="272"/>
      <c r="H31" s="272"/>
      <c r="I31" s="272"/>
      <c r="J31" s="272"/>
    </row>
    <row r="32" spans="2:23" ht="104" customHeight="1">
      <c r="B32" s="272"/>
      <c r="C32" s="272"/>
      <c r="D32" s="272"/>
      <c r="E32" s="51"/>
      <c r="F32" s="272"/>
      <c r="G32" s="272"/>
      <c r="H32" s="272"/>
      <c r="I32" s="272"/>
      <c r="J32" s="272"/>
    </row>
    <row r="33" spans="2:22" ht="52" hidden="1" customHeight="1">
      <c r="B33" s="272"/>
      <c r="C33" s="272"/>
      <c r="D33" s="272"/>
      <c r="E33" s="51"/>
      <c r="F33" s="272"/>
      <c r="G33" s="272"/>
      <c r="H33" s="272"/>
      <c r="I33" s="272"/>
      <c r="J33" s="272"/>
    </row>
    <row r="34" spans="2:22" ht="52" hidden="1" customHeight="1">
      <c r="B34" s="272"/>
      <c r="C34" s="272"/>
      <c r="D34" s="272"/>
      <c r="E34" s="51"/>
      <c r="F34" s="272"/>
      <c r="G34" s="272"/>
      <c r="H34" s="272"/>
      <c r="I34" s="272"/>
      <c r="J34" s="272"/>
    </row>
    <row r="35" spans="2:22" ht="52" hidden="1" customHeight="1">
      <c r="B35" s="272"/>
      <c r="C35" s="272"/>
      <c r="D35" s="272"/>
      <c r="E35" s="51"/>
      <c r="F35" s="272"/>
      <c r="G35" s="272"/>
      <c r="H35" s="272"/>
      <c r="I35" s="272"/>
      <c r="J35" s="272"/>
    </row>
    <row r="36" spans="2:22" ht="52" hidden="1" customHeight="1">
      <c r="B36" s="272"/>
      <c r="C36" s="272"/>
      <c r="D36" s="272"/>
      <c r="E36" s="51"/>
      <c r="F36" s="272"/>
      <c r="G36" s="272"/>
      <c r="H36" s="272"/>
      <c r="I36" s="272"/>
      <c r="J36" s="272"/>
    </row>
    <row r="37" spans="2:22" ht="52" hidden="1" customHeight="1">
      <c r="B37" s="272"/>
      <c r="C37" s="272"/>
      <c r="D37" s="272"/>
      <c r="E37" s="51"/>
      <c r="F37" s="272"/>
      <c r="G37" s="272"/>
      <c r="H37" s="272"/>
      <c r="I37" s="272"/>
      <c r="J37" s="272"/>
    </row>
    <row r="38" spans="2:22" ht="52" hidden="1" customHeight="1">
      <c r="B38" s="272"/>
      <c r="C38" s="272"/>
      <c r="D38" s="272"/>
      <c r="E38" s="51"/>
      <c r="F38" s="272"/>
      <c r="G38" s="272"/>
      <c r="H38" s="272"/>
      <c r="I38" s="272"/>
      <c r="J38" s="272"/>
    </row>
    <row r="39" spans="2:22" ht="52" hidden="1" customHeight="1">
      <c r="B39" s="272"/>
      <c r="C39" s="272"/>
      <c r="D39" s="272"/>
      <c r="E39" s="51"/>
      <c r="F39" s="272"/>
      <c r="G39" s="272"/>
      <c r="H39" s="272"/>
      <c r="I39" s="272"/>
      <c r="J39" s="272"/>
    </row>
    <row r="40" spans="2:22" ht="52" hidden="1" customHeight="1">
      <c r="B40" s="272"/>
      <c r="C40" s="272"/>
      <c r="D40" s="272"/>
      <c r="E40" s="51"/>
      <c r="F40" s="272"/>
      <c r="G40" s="272"/>
      <c r="H40" s="272"/>
      <c r="I40" s="272"/>
      <c r="J40" s="272"/>
    </row>
    <row r="41" spans="2:22" ht="52" hidden="1" customHeight="1">
      <c r="B41" s="272"/>
      <c r="C41" s="272"/>
      <c r="D41" s="272"/>
      <c r="E41" s="51"/>
      <c r="F41" s="272"/>
      <c r="G41" s="272"/>
      <c r="H41" s="272"/>
      <c r="I41" s="272"/>
      <c r="J41" s="272"/>
    </row>
    <row r="42" spans="2:22" ht="10" customHeight="1"/>
    <row r="43" spans="2:22" ht="10" customHeight="1"/>
    <row r="44" spans="2:22" hidden="1">
      <c r="B44" s="5" t="s">
        <v>189</v>
      </c>
      <c r="J44" s="37" t="s">
        <v>68</v>
      </c>
    </row>
    <row r="45" spans="2:22" hidden="1">
      <c r="B45" s="38" t="str">
        <f>IF(B46="",'Error txt'!B48,"")</f>
        <v/>
      </c>
      <c r="N45" s="149">
        <f>IF(B45="",0,1)</f>
        <v>0</v>
      </c>
    </row>
    <row r="46" spans="2:22" s="32" customFormat="1" ht="132" hidden="1" customHeight="1">
      <c r="B46" s="241" t="s">
        <v>301</v>
      </c>
      <c r="C46" s="279"/>
      <c r="D46" s="279"/>
      <c r="E46" s="279"/>
      <c r="F46" s="279"/>
      <c r="G46" s="279"/>
      <c r="H46" s="279"/>
      <c r="I46" s="279"/>
      <c r="J46" s="280"/>
      <c r="M46" s="146"/>
      <c r="N46" s="146"/>
      <c r="O46" s="146"/>
      <c r="P46" s="146"/>
      <c r="Q46" s="146"/>
      <c r="R46" s="108"/>
      <c r="S46" s="108"/>
      <c r="T46" s="108"/>
      <c r="U46" s="108"/>
      <c r="V46" s="108"/>
    </row>
    <row r="47" spans="2:22">
      <c r="P47" s="149" t="s">
        <v>216</v>
      </c>
    </row>
    <row r="48" spans="2:22">
      <c r="P48" s="149" t="s">
        <v>38</v>
      </c>
    </row>
    <row r="49" spans="16:16">
      <c r="P49" s="149" t="s">
        <v>39</v>
      </c>
    </row>
    <row r="50" spans="16:16">
      <c r="P50" s="149" t="s">
        <v>40</v>
      </c>
    </row>
    <row r="51" spans="16:16">
      <c r="P51" s="149" t="s">
        <v>41</v>
      </c>
    </row>
    <row r="52" spans="16:16">
      <c r="P52" s="149" t="s">
        <v>42</v>
      </c>
    </row>
    <row r="53" spans="16:16">
      <c r="P53" s="149" t="s">
        <v>43</v>
      </c>
    </row>
    <row r="54" spans="16:16">
      <c r="P54" s="149" t="s">
        <v>44</v>
      </c>
    </row>
    <row r="55" spans="16:16">
      <c r="P55" s="149" t="s">
        <v>45</v>
      </c>
    </row>
    <row r="56" spans="16:16">
      <c r="P56" s="149" t="s">
        <v>46</v>
      </c>
    </row>
    <row r="57" spans="16:16">
      <c r="P57" s="149" t="s">
        <v>47</v>
      </c>
    </row>
    <row r="58" spans="16:16">
      <c r="P58" s="149" t="s">
        <v>48</v>
      </c>
    </row>
    <row r="59" spans="16:16">
      <c r="P59" s="149" t="s">
        <v>49</v>
      </c>
    </row>
    <row r="60" spans="16:16">
      <c r="P60" s="149" t="s">
        <v>50</v>
      </c>
    </row>
  </sheetData>
  <sheetProtection algorithmName="SHA-512" hashValue="z1keN85mURC/jaOmDQjqSgbs2ca+Zg14P9KNbMkfeQUpuVpDk6MiQlvk06AhP1/KkD8PgQgMFpI6RDJ82OVGbw==" saltValue="C9ilxQS+1da+rDn8L7Es8w==" spinCount="100000" sheet="1" objects="1" scenarios="1"/>
  <mergeCells count="38">
    <mergeCell ref="J3:K3"/>
    <mergeCell ref="D9:E9"/>
    <mergeCell ref="D12:E12"/>
    <mergeCell ref="D15:J15"/>
    <mergeCell ref="B20:J20"/>
    <mergeCell ref="B26:D26"/>
    <mergeCell ref="F26:J26"/>
    <mergeCell ref="B27:D27"/>
    <mergeCell ref="F27:J27"/>
    <mergeCell ref="B28:D28"/>
    <mergeCell ref="F28:J28"/>
    <mergeCell ref="B29:D29"/>
    <mergeCell ref="F29:J29"/>
    <mergeCell ref="B30:D30"/>
    <mergeCell ref="F30:J30"/>
    <mergeCell ref="B31:D31"/>
    <mergeCell ref="F31:J31"/>
    <mergeCell ref="B32:D32"/>
    <mergeCell ref="F32:J32"/>
    <mergeCell ref="B33:D33"/>
    <mergeCell ref="F33:J33"/>
    <mergeCell ref="B34:D34"/>
    <mergeCell ref="F34:J34"/>
    <mergeCell ref="B35:D35"/>
    <mergeCell ref="F35:J35"/>
    <mergeCell ref="B36:D36"/>
    <mergeCell ref="F36:J36"/>
    <mergeCell ref="B37:D37"/>
    <mergeCell ref="F37:J37"/>
    <mergeCell ref="B38:D38"/>
    <mergeCell ref="F38:J38"/>
    <mergeCell ref="B46:J46"/>
    <mergeCell ref="B39:D39"/>
    <mergeCell ref="F39:J39"/>
    <mergeCell ref="B40:D40"/>
    <mergeCell ref="F40:J40"/>
    <mergeCell ref="B41:D41"/>
    <mergeCell ref="F41:J41"/>
  </mergeCells>
  <conditionalFormatting sqref="B9">
    <cfRule type="expression" dxfId="516" priority="11">
      <formula>$D$9=""</formula>
    </cfRule>
  </conditionalFormatting>
  <conditionalFormatting sqref="B12">
    <cfRule type="expression" dxfId="515" priority="10">
      <formula>$D$12=""</formula>
    </cfRule>
  </conditionalFormatting>
  <conditionalFormatting sqref="B15">
    <cfRule type="expression" dxfId="514" priority="9">
      <formula>$D$15=""</formula>
    </cfRule>
  </conditionalFormatting>
  <conditionalFormatting sqref="B34:D41 F34:J41">
    <cfRule type="expression" dxfId="513" priority="7">
      <formula>COUNTA($B34:$J34)&lt;&gt;3</formula>
    </cfRule>
  </conditionalFormatting>
  <conditionalFormatting sqref="E34:E41">
    <cfRule type="expression" dxfId="512" priority="5">
      <formula>COUNTA($B34:$J34)&lt;&gt;3</formula>
    </cfRule>
  </conditionalFormatting>
  <conditionalFormatting sqref="B27:D27 F27:J27">
    <cfRule type="expression" dxfId="511" priority="4">
      <formula>COUNTA($B27:$J27)&lt;&gt;3</formula>
    </cfRule>
  </conditionalFormatting>
  <conditionalFormatting sqref="B28:D33 F28:J33">
    <cfRule type="expression" dxfId="510" priority="3">
      <formula>COUNTA($B28:$J28)&lt;&gt;3</formula>
    </cfRule>
  </conditionalFormatting>
  <conditionalFormatting sqref="E27">
    <cfRule type="expression" dxfId="509" priority="2">
      <formula>COUNTA($B27:$J27)&lt;&gt;3</formula>
    </cfRule>
  </conditionalFormatting>
  <conditionalFormatting sqref="E28:E33">
    <cfRule type="expression" dxfId="508" priority="1">
      <formula>COUNTA($B28:$J28)&lt;&gt;3</formula>
    </cfRule>
  </conditionalFormatting>
  <dataValidations count="7">
    <dataValidation type="textLength" operator="lessThanOrEqual" allowBlank="1" showInputMessage="1" showErrorMessage="1" errorTitle="Maximum 250 characters" error="Press &quot;Retry&quot; button and reduce text length!" prompt="Maximum 250 characters" sqref="F33:J41" xr:uid="{00000000-0002-0000-0500-000000000000}">
      <formula1>250</formula1>
    </dataValidation>
    <dataValidation type="textLength" operator="lessThanOrEqual" allowBlank="1" showInputMessage="1" showErrorMessage="1" errorTitle="Maximum 80 characters" error="Press &quot;Retry&quot; button and reduce text length!" prompt="Maximum 80 characters" sqref="B27:D41" xr:uid="{00000000-0002-0000-0500-000001000000}">
      <formula1>80</formula1>
    </dataValidation>
    <dataValidation type="textLength" operator="lessThanOrEqual" allowBlank="1" showInputMessage="1" showErrorMessage="1" errorTitle="Maximum 1000 characters" error="Press &quot;Retry&quot; button and reduce text length!" prompt="Maximum 1000 characters" sqref="B46:J46" xr:uid="{00000000-0002-0000-0500-000002000000}">
      <formula1>1000</formula1>
    </dataValidation>
    <dataValidation type="textLength" operator="lessThanOrEqual" allowBlank="1" showInputMessage="1" showErrorMessage="1" errorTitle="Maximum 150 characters" error="Press &quot;Retry&quot; button and reduce text length!" prompt="Maximum 150 characters" sqref="D15:J15" xr:uid="{00000000-0002-0000-0500-000003000000}">
      <formula1>150</formula1>
    </dataValidation>
    <dataValidation type="list" allowBlank="1" showInputMessage="1" showErrorMessage="1" sqref="D12:E12" xr:uid="{00000000-0002-0000-0500-000004000000}">
      <formula1>$P$47:$P$60</formula1>
    </dataValidation>
    <dataValidation type="custom" allowBlank="1" showInputMessage="1" showErrorMessage="1" errorTitle="Provide correct amount in EUR" error="Error! Only 2 digits allowed after decimal point!" sqref="D9:E9" xr:uid="{00000000-0002-0000-0500-000005000000}">
      <formula1>D9=ROUND(D9,2)</formula1>
    </dataValidation>
    <dataValidation type="custom" allowBlank="1" showInputMessage="1" showErrorMessage="1" errorTitle="Provide correct number" error="Error! Only round numbers allowed for this field!" sqref="E27:E41" xr:uid="{00000000-0002-0000-0500-000006000000}">
      <formula1>E27=ROUND(E27,0)</formula1>
    </dataValidation>
  </dataValidations>
  <pageMargins left="0.7" right="0.7" top="0.75" bottom="0.75" header="0.3" footer="0.3"/>
  <pageSetup scale="73" orientation="portrait" r:id="rId1"/>
  <headerFooter>
    <oddFooter>&amp;CWorksheet: &amp;A&amp;  ;Page &amp;P of &amp;N</oddFooter>
  </headerFooter>
  <rowBreaks count="2" manualBreakCount="2">
    <brk id="22" max="10" man="1"/>
    <brk id="43"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56"/>
  <sheetViews>
    <sheetView showGridLines="0" showRowColHeaders="0" topLeftCell="A25" zoomScale="70" zoomScaleNormal="70" workbookViewId="0">
      <selection activeCell="F28" sqref="F28:J28"/>
    </sheetView>
  </sheetViews>
  <sheetFormatPr defaultColWidth="9.1796875" defaultRowHeight="15.5"/>
  <cols>
    <col min="1" max="1" width="4.7265625" style="3" customWidth="1"/>
    <col min="2" max="2" width="9.1796875" style="3"/>
    <col min="3" max="3" width="16.1796875" style="3" customWidth="1"/>
    <col min="4" max="4" width="8.453125" style="3" customWidth="1"/>
    <col min="5" max="5" width="10" style="3" customWidth="1"/>
    <col min="6" max="8" width="9.1796875" style="3"/>
    <col min="9" max="9" width="16" style="3" customWidth="1"/>
    <col min="10" max="10" width="25.26953125" style="3" customWidth="1"/>
    <col min="11" max="12" width="4.7265625" style="3" customWidth="1"/>
    <col min="13" max="17" width="9.1796875" style="149" hidden="1" customWidth="1"/>
    <col min="18" max="22" width="9.1796875" style="114"/>
    <col min="23" max="16384" width="9.1796875" style="3"/>
  </cols>
  <sheetData>
    <row r="1" spans="1:14" ht="10" customHeight="1">
      <c r="N1" s="50" t="str">
        <f ca="1">IF(SUM(N2:N42)&gt;0," "&amp;MID(CELL("filename",A1),FIND("]",CELL("filename",A1))+1,255)&amp;"; ","")</f>
        <v xml:space="preserve"> VI AP3; </v>
      </c>
    </row>
    <row r="2" spans="1:14" ht="10" customHeight="1"/>
    <row r="3" spans="1:14" ht="18">
      <c r="A3" s="6"/>
      <c r="B3" s="113" t="s">
        <v>91</v>
      </c>
      <c r="C3" s="6"/>
      <c r="D3" s="6"/>
      <c r="E3" s="6"/>
      <c r="F3" s="6"/>
      <c r="G3" s="6"/>
      <c r="H3" s="6"/>
      <c r="I3" s="6"/>
      <c r="J3" s="278"/>
      <c r="K3" s="278"/>
      <c r="M3" s="149" t="s">
        <v>259</v>
      </c>
    </row>
    <row r="4" spans="1:14" ht="10" customHeight="1"/>
    <row r="5" spans="1:14" ht="10" customHeight="1"/>
    <row r="6" spans="1:14">
      <c r="B6" s="5" t="s">
        <v>90</v>
      </c>
    </row>
    <row r="7" spans="1:14">
      <c r="B7" s="38" t="str">
        <f>IF(B8="",'Error txt'!B53,"")</f>
        <v>Error! Please provide description!</v>
      </c>
      <c r="N7" s="149">
        <f>IF(B7="",0,1)</f>
        <v>1</v>
      </c>
    </row>
    <row r="8" spans="1:14">
      <c r="B8" s="238"/>
      <c r="C8" s="238"/>
      <c r="D8" s="238"/>
      <c r="E8" s="238"/>
      <c r="F8" s="238"/>
      <c r="G8" s="238"/>
      <c r="H8" s="238"/>
      <c r="I8" s="238"/>
      <c r="J8" s="238"/>
    </row>
    <row r="9" spans="1:14" ht="10" customHeight="1"/>
    <row r="10" spans="1:14">
      <c r="B10" s="38" t="str">
        <f>IF(OR(D11="",D14="",D17=""),'Error txt'!B54,"")</f>
        <v>Error! Please provide description!</v>
      </c>
      <c r="N10" s="149">
        <f>IF(B10="",0,1)</f>
        <v>1</v>
      </c>
    </row>
    <row r="11" spans="1:14" hidden="1">
      <c r="B11" s="3" t="s">
        <v>82</v>
      </c>
      <c r="D11" s="277">
        <v>1</v>
      </c>
      <c r="E11" s="277"/>
    </row>
    <row r="12" spans="1:14" ht="10" hidden="1" customHeight="1"/>
    <row r="13" spans="1:14" ht="10" customHeight="1"/>
    <row r="14" spans="1:14">
      <c r="B14" s="3" t="s">
        <v>83</v>
      </c>
      <c r="D14" s="276"/>
      <c r="E14" s="276"/>
    </row>
    <row r="15" spans="1:14" ht="10" customHeight="1"/>
    <row r="16" spans="1:14" ht="10" customHeight="1"/>
    <row r="17" spans="2:23" ht="30" customHeight="1">
      <c r="B17" s="7" t="s">
        <v>84</v>
      </c>
      <c r="D17" s="273"/>
      <c r="E17" s="274"/>
      <c r="F17" s="274"/>
      <c r="G17" s="274"/>
      <c r="H17" s="274"/>
      <c r="I17" s="274"/>
      <c r="J17" s="275"/>
    </row>
    <row r="18" spans="2:23" ht="10" customHeight="1"/>
    <row r="19" spans="2:23" ht="10" customHeight="1"/>
    <row r="20" spans="2:23">
      <c r="B20" s="5" t="s">
        <v>85</v>
      </c>
      <c r="H20" s="2" t="s">
        <v>63</v>
      </c>
    </row>
    <row r="21" spans="2:23">
      <c r="B21" s="38" t="str">
        <f>IF(B22="",'Error txt'!B55,"")</f>
        <v>Error! Please provide description!</v>
      </c>
      <c r="N21" s="149">
        <f>IF(B21="",0,1)</f>
        <v>1</v>
      </c>
    </row>
    <row r="22" spans="2:23" ht="368.25" customHeight="1">
      <c r="B22" s="241"/>
      <c r="C22" s="279"/>
      <c r="D22" s="279"/>
      <c r="E22" s="279"/>
      <c r="F22" s="279"/>
      <c r="G22" s="279"/>
      <c r="H22" s="279"/>
      <c r="I22" s="279"/>
      <c r="J22" s="280"/>
      <c r="W22" s="205"/>
    </row>
    <row r="23" spans="2:23" ht="10" customHeight="1"/>
    <row r="24" spans="2:23" ht="10" customHeight="1"/>
    <row r="25" spans="2:23">
      <c r="B25" s="5" t="s">
        <v>254</v>
      </c>
    </row>
    <row r="26" spans="2:23" ht="30" customHeight="1">
      <c r="B26" s="38" t="str">
        <f>IF(B28="",'Error txt'!B56,"")&amp;IF(OR(COUNTA(B28:D42)&lt;&gt;COUNTA(E28:E42),COUNTA(B28:D42)&lt;&gt;COUNTA(F28:J42)),'Error txt'!B57,"")</f>
        <v>Error! Please provide description!</v>
      </c>
      <c r="N26" s="149">
        <f>IF(B26="",0,1)</f>
        <v>1</v>
      </c>
    </row>
    <row r="27" spans="2:23" ht="46.5">
      <c r="B27" s="281" t="s">
        <v>86</v>
      </c>
      <c r="C27" s="281"/>
      <c r="D27" s="281"/>
      <c r="E27" s="4" t="s">
        <v>87</v>
      </c>
      <c r="F27" s="281" t="s">
        <v>85</v>
      </c>
      <c r="G27" s="281"/>
      <c r="H27" s="281"/>
      <c r="I27" s="281"/>
      <c r="J27" s="281"/>
    </row>
    <row r="28" spans="2:23" ht="104" customHeight="1">
      <c r="B28" s="272"/>
      <c r="C28" s="272"/>
      <c r="D28" s="272"/>
      <c r="E28" s="51"/>
      <c r="F28" s="272"/>
      <c r="G28" s="272"/>
      <c r="H28" s="272"/>
      <c r="I28" s="272"/>
      <c r="J28" s="272"/>
    </row>
    <row r="29" spans="2:23" ht="104" customHeight="1">
      <c r="B29" s="272"/>
      <c r="C29" s="272"/>
      <c r="D29" s="272"/>
      <c r="E29" s="51"/>
      <c r="F29" s="272"/>
      <c r="G29" s="272"/>
      <c r="H29" s="272"/>
      <c r="I29" s="272"/>
      <c r="J29" s="272"/>
    </row>
    <row r="30" spans="2:23" ht="104" customHeight="1">
      <c r="B30" s="272"/>
      <c r="C30" s="272"/>
      <c r="D30" s="272"/>
      <c r="E30" s="51"/>
      <c r="F30" s="272"/>
      <c r="G30" s="272"/>
      <c r="H30" s="272"/>
      <c r="I30" s="272"/>
      <c r="J30" s="272"/>
    </row>
    <row r="31" spans="2:23" ht="104" customHeight="1">
      <c r="B31" s="272"/>
      <c r="C31" s="272"/>
      <c r="D31" s="272"/>
      <c r="E31" s="51"/>
      <c r="F31" s="272"/>
      <c r="G31" s="272"/>
      <c r="H31" s="272"/>
      <c r="I31" s="272"/>
      <c r="J31" s="272"/>
    </row>
    <row r="32" spans="2:23" ht="104" customHeight="1">
      <c r="B32" s="272"/>
      <c r="C32" s="272"/>
      <c r="D32" s="272"/>
      <c r="E32" s="51"/>
      <c r="F32" s="272"/>
      <c r="G32" s="272"/>
      <c r="H32" s="272"/>
      <c r="I32" s="272"/>
      <c r="J32" s="272"/>
    </row>
    <row r="33" spans="2:16" ht="104" customHeight="1">
      <c r="B33" s="272"/>
      <c r="C33" s="272"/>
      <c r="D33" s="272"/>
      <c r="E33" s="51"/>
      <c r="F33" s="272"/>
      <c r="G33" s="272"/>
      <c r="H33" s="272"/>
      <c r="I33" s="272"/>
      <c r="J33" s="272"/>
    </row>
    <row r="34" spans="2:16" ht="104" customHeight="1">
      <c r="B34" s="272"/>
      <c r="C34" s="272"/>
      <c r="D34" s="272"/>
      <c r="E34" s="51"/>
      <c r="F34" s="272"/>
      <c r="G34" s="272"/>
      <c r="H34" s="272"/>
      <c r="I34" s="272"/>
      <c r="J34" s="272"/>
    </row>
    <row r="35" spans="2:16" ht="52" hidden="1" customHeight="1">
      <c r="B35" s="272"/>
      <c r="C35" s="272"/>
      <c r="D35" s="272"/>
      <c r="E35" s="51"/>
      <c r="F35" s="272"/>
      <c r="G35" s="272"/>
      <c r="H35" s="272"/>
      <c r="I35" s="272"/>
      <c r="J35" s="272"/>
    </row>
    <row r="36" spans="2:16" ht="52" hidden="1" customHeight="1">
      <c r="B36" s="272"/>
      <c r="C36" s="272"/>
      <c r="D36" s="272"/>
      <c r="E36" s="51"/>
      <c r="F36" s="272"/>
      <c r="G36" s="272"/>
      <c r="H36" s="272"/>
      <c r="I36" s="272"/>
      <c r="J36" s="272"/>
    </row>
    <row r="37" spans="2:16" ht="52" hidden="1" customHeight="1">
      <c r="B37" s="272"/>
      <c r="C37" s="272"/>
      <c r="D37" s="272"/>
      <c r="E37" s="51"/>
      <c r="F37" s="272"/>
      <c r="G37" s="272"/>
      <c r="H37" s="272"/>
      <c r="I37" s="272"/>
      <c r="J37" s="272"/>
    </row>
    <row r="38" spans="2:16" ht="52" hidden="1" customHeight="1">
      <c r="B38" s="272"/>
      <c r="C38" s="272"/>
      <c r="D38" s="272"/>
      <c r="E38" s="51"/>
      <c r="F38" s="272"/>
      <c r="G38" s="272"/>
      <c r="H38" s="272"/>
      <c r="I38" s="272"/>
      <c r="J38" s="272"/>
    </row>
    <row r="39" spans="2:16" ht="52" hidden="1" customHeight="1">
      <c r="B39" s="272"/>
      <c r="C39" s="272"/>
      <c r="D39" s="272"/>
      <c r="E39" s="51"/>
      <c r="F39" s="272"/>
      <c r="G39" s="272"/>
      <c r="H39" s="272"/>
      <c r="I39" s="272"/>
      <c r="J39" s="272"/>
    </row>
    <row r="40" spans="2:16" ht="52" hidden="1" customHeight="1">
      <c r="B40" s="272"/>
      <c r="C40" s="272"/>
      <c r="D40" s="272"/>
      <c r="E40" s="51"/>
      <c r="F40" s="272"/>
      <c r="G40" s="272"/>
      <c r="H40" s="272"/>
      <c r="I40" s="272"/>
      <c r="J40" s="272"/>
    </row>
    <row r="41" spans="2:16" ht="52" hidden="1" customHeight="1">
      <c r="B41" s="272"/>
      <c r="C41" s="272"/>
      <c r="D41" s="272"/>
      <c r="E41" s="51"/>
      <c r="F41" s="272"/>
      <c r="G41" s="272"/>
      <c r="H41" s="272"/>
      <c r="I41" s="272"/>
      <c r="J41" s="272"/>
    </row>
    <row r="42" spans="2:16" ht="52" hidden="1" customHeight="1">
      <c r="B42" s="272"/>
      <c r="C42" s="272"/>
      <c r="D42" s="272"/>
      <c r="E42" s="51"/>
      <c r="F42" s="272"/>
      <c r="G42" s="272"/>
      <c r="H42" s="272"/>
      <c r="I42" s="272"/>
      <c r="J42" s="272"/>
    </row>
    <row r="43" spans="2:16">
      <c r="P43" s="149" t="s">
        <v>216</v>
      </c>
    </row>
    <row r="44" spans="2:16">
      <c r="P44" s="149" t="s">
        <v>38</v>
      </c>
    </row>
    <row r="45" spans="2:16">
      <c r="P45" s="149" t="s">
        <v>39</v>
      </c>
    </row>
    <row r="46" spans="2:16">
      <c r="P46" s="149" t="s">
        <v>40</v>
      </c>
    </row>
    <row r="47" spans="2:16">
      <c r="P47" s="149" t="s">
        <v>41</v>
      </c>
    </row>
    <row r="48" spans="2:16">
      <c r="P48" s="149" t="s">
        <v>42</v>
      </c>
    </row>
    <row r="49" spans="16:16">
      <c r="P49" s="149" t="s">
        <v>43</v>
      </c>
    </row>
    <row r="50" spans="16:16">
      <c r="P50" s="149" t="s">
        <v>44</v>
      </c>
    </row>
    <row r="51" spans="16:16">
      <c r="P51" s="149" t="s">
        <v>45</v>
      </c>
    </row>
    <row r="52" spans="16:16">
      <c r="P52" s="149" t="s">
        <v>46</v>
      </c>
    </row>
    <row r="53" spans="16:16">
      <c r="P53" s="149" t="s">
        <v>47</v>
      </c>
    </row>
    <row r="54" spans="16:16">
      <c r="P54" s="149" t="s">
        <v>48</v>
      </c>
    </row>
    <row r="55" spans="16:16">
      <c r="P55" s="149" t="s">
        <v>49</v>
      </c>
    </row>
    <row r="56" spans="16:16">
      <c r="P56" s="149" t="s">
        <v>50</v>
      </c>
    </row>
  </sheetData>
  <sheetProtection algorithmName="SHA-512" hashValue="YviyDzj6ra6oi8Q7fJTBYkv1qzBtK6dJm6ihkMNUW7NlRLdlM3t9W4o6VYyeK6zUVeTlSCCLzcv2sPKiOfHpzQ==" saltValue="+8ZtzwRyQ9/8+NuW2fvJRg==" spinCount="100000" sheet="1" objects="1" scenarios="1"/>
  <mergeCells count="38">
    <mergeCell ref="J3:K3"/>
    <mergeCell ref="D11:E11"/>
    <mergeCell ref="D14:E14"/>
    <mergeCell ref="D17:J17"/>
    <mergeCell ref="B22:J22"/>
    <mergeCell ref="B8:J8"/>
    <mergeCell ref="B27:D27"/>
    <mergeCell ref="F27:J27"/>
    <mergeCell ref="F33:J33"/>
    <mergeCell ref="B28:D28"/>
    <mergeCell ref="F28:J28"/>
    <mergeCell ref="B29:D29"/>
    <mergeCell ref="F29:J29"/>
    <mergeCell ref="B30:D30"/>
    <mergeCell ref="F30:J30"/>
    <mergeCell ref="B31:D31"/>
    <mergeCell ref="F31:J31"/>
    <mergeCell ref="B32:D32"/>
    <mergeCell ref="F32:J32"/>
    <mergeCell ref="B33:D33"/>
    <mergeCell ref="B42:D42"/>
    <mergeCell ref="F42:J42"/>
    <mergeCell ref="B37:D37"/>
    <mergeCell ref="F37:J37"/>
    <mergeCell ref="B38:D38"/>
    <mergeCell ref="F38:J38"/>
    <mergeCell ref="B39:D39"/>
    <mergeCell ref="F39:J39"/>
    <mergeCell ref="B40:D40"/>
    <mergeCell ref="F40:J40"/>
    <mergeCell ref="B41:D41"/>
    <mergeCell ref="F41:J41"/>
    <mergeCell ref="B34:D34"/>
    <mergeCell ref="F34:J34"/>
    <mergeCell ref="B35:D35"/>
    <mergeCell ref="F35:J35"/>
    <mergeCell ref="B36:D36"/>
    <mergeCell ref="F36:J36"/>
  </mergeCells>
  <conditionalFormatting sqref="B11">
    <cfRule type="expression" dxfId="507" priority="13">
      <formula>$D$11=""</formula>
    </cfRule>
  </conditionalFormatting>
  <conditionalFormatting sqref="B14">
    <cfRule type="expression" dxfId="506" priority="12">
      <formula>$D$14=""</formula>
    </cfRule>
  </conditionalFormatting>
  <conditionalFormatting sqref="B17">
    <cfRule type="expression" dxfId="505" priority="11">
      <formula>$D$17=""</formula>
    </cfRule>
  </conditionalFormatting>
  <conditionalFormatting sqref="B31:D42 F31:J42">
    <cfRule type="expression" dxfId="504" priority="7">
      <formula>COUNTA($B31:$J31)&lt;&gt;3</formula>
    </cfRule>
  </conditionalFormatting>
  <conditionalFormatting sqref="E31:E42">
    <cfRule type="expression" dxfId="503" priority="5">
      <formula>COUNTA($B31:$J31)&lt;&gt;3</formula>
    </cfRule>
  </conditionalFormatting>
  <conditionalFormatting sqref="B28:D28 F28:J28">
    <cfRule type="expression" dxfId="502" priority="4">
      <formula>COUNTA($B28:$J28)&lt;&gt;3</formula>
    </cfRule>
  </conditionalFormatting>
  <conditionalFormatting sqref="B29:D30 F29:J30">
    <cfRule type="expression" dxfId="501" priority="3">
      <formula>COUNTA($B29:$J29)&lt;&gt;3</formula>
    </cfRule>
  </conditionalFormatting>
  <conditionalFormatting sqref="E28">
    <cfRule type="expression" dxfId="500" priority="2">
      <formula>COUNTA($B28:$J28)&lt;&gt;3</formula>
    </cfRule>
  </conditionalFormatting>
  <conditionalFormatting sqref="E29:E30">
    <cfRule type="expression" dxfId="499" priority="1">
      <formula>COUNTA($B29:$J29)&lt;&gt;3</formula>
    </cfRule>
  </conditionalFormatting>
  <dataValidations count="7">
    <dataValidation type="textLength" operator="lessThanOrEqual" allowBlank="1" showInputMessage="1" showErrorMessage="1" errorTitle="Maximum 250 characters" error="Press &quot;Retry&quot; button and reduce text length!" prompt="Maximum 250 characters" sqref="F35:J42" xr:uid="{00000000-0002-0000-0600-000000000000}">
      <formula1>250</formula1>
    </dataValidation>
    <dataValidation type="textLength" operator="lessThanOrEqual" allowBlank="1" showInputMessage="1" showErrorMessage="1" errorTitle="Maximum 80 characters" error="Press &quot;Retry&quot; button and reduce text length!" prompt="Maximum 80 characters" sqref="B28:D42" xr:uid="{00000000-0002-0000-0600-000001000000}">
      <formula1>80</formula1>
    </dataValidation>
    <dataValidation type="textLength" operator="lessThanOrEqual" allowBlank="1" showInputMessage="1" showErrorMessage="1" errorTitle="Maximum 150 characters" error="Press &quot;Retry&quot; button and reduce text length!" prompt="Maximum 150 characters" sqref="D17:J17" xr:uid="{4C00527D-E8F8-4A78-B168-CA5AF914CD8B}">
      <formula1>150</formula1>
    </dataValidation>
    <dataValidation type="textLength" operator="lessThanOrEqual" allowBlank="1" showInputMessage="1" showErrorMessage="1" errorTitle="Maximum 100 characters" error="Press &quot;Retry&quot; button and reduce text length!" prompt="Maximum 100 characters" sqref="B8" xr:uid="{75F44D1F-FECD-4EFE-B52D-D1A094A01E28}">
      <formula1>100</formula1>
    </dataValidation>
    <dataValidation type="list" allowBlank="1" showInputMessage="1" showErrorMessage="1" sqref="D14:E14" xr:uid="{00000000-0002-0000-0600-000004000000}">
      <formula1>$P$43:$P$56</formula1>
    </dataValidation>
    <dataValidation type="custom" allowBlank="1" showInputMessage="1" showErrorMessage="1" errorTitle="Provide correct amount in EUR" error="Error! Only 2 digits allowed after decimal point!" sqref="D11:E11" xr:uid="{7B118446-66E5-4149-92C7-3786D0A4C515}">
      <formula1>D11=ROUND(D11,2)</formula1>
    </dataValidation>
    <dataValidation type="custom" allowBlank="1" showInputMessage="1" showErrorMessage="1" errorTitle="Provide correct number" error="Error! Only round numbers allowed for this field!" sqref="E28:E42" xr:uid="{00000000-0002-0000-0600-000006000000}">
      <formula1>E28=ROUND(E28,0)</formula1>
    </dataValidation>
  </dataValidations>
  <pageMargins left="0.7" right="0.7" top="0.75" bottom="0.75" header="0.3" footer="0.3"/>
  <pageSetup scale="74" orientation="portrait" r:id="rId1"/>
  <headerFooter>
    <oddFooter>&amp;CWorksheet: &amp;A&amp;  ;Page &amp;P of &amp;N</oddFooter>
  </headerFooter>
  <rowBreaks count="1" manualBreakCount="1">
    <brk id="23"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56"/>
  <sheetViews>
    <sheetView showGridLines="0" showRowColHeaders="0" topLeftCell="A50" zoomScaleNormal="100" workbookViewId="0">
      <selection activeCell="B28" sqref="B28:J38"/>
    </sheetView>
  </sheetViews>
  <sheetFormatPr defaultColWidth="9.1796875" defaultRowHeight="15.5"/>
  <cols>
    <col min="1" max="1" width="4.7265625" style="3" customWidth="1"/>
    <col min="2" max="2" width="9.1796875" style="3"/>
    <col min="3" max="3" width="16.1796875" style="3" customWidth="1"/>
    <col min="4" max="4" width="8.453125" style="3" customWidth="1"/>
    <col min="5" max="5" width="10" style="3" customWidth="1"/>
    <col min="6" max="6" width="9.1796875" style="3" customWidth="1"/>
    <col min="7" max="8" width="9.1796875" style="3"/>
    <col min="9" max="9" width="16" style="3" customWidth="1"/>
    <col min="10" max="10" width="25.26953125" style="3" customWidth="1"/>
    <col min="11" max="12" width="4.7265625" style="3" customWidth="1"/>
    <col min="13" max="17" width="9.1796875" style="149" hidden="1" customWidth="1"/>
    <col min="18" max="22" width="9.1796875" style="114"/>
    <col min="23" max="16384" width="9.1796875" style="3"/>
  </cols>
  <sheetData>
    <row r="1" spans="1:14" ht="10" customHeight="1">
      <c r="N1" s="50" t="str">
        <f ca="1">IF(SUM(N2:N42)&gt;0," "&amp;MID(CELL("filename",A1),FIND("]",CELL("filename",A1))+1,255)&amp;"; ","")</f>
        <v/>
      </c>
    </row>
    <row r="2" spans="1:14" ht="10" customHeight="1"/>
    <row r="3" spans="1:14" ht="18">
      <c r="A3" s="6"/>
      <c r="B3" s="113" t="s">
        <v>190</v>
      </c>
      <c r="C3" s="6"/>
      <c r="D3" s="6"/>
      <c r="E3" s="6"/>
      <c r="F3" s="6"/>
      <c r="G3" s="6"/>
      <c r="H3" s="6"/>
      <c r="I3" s="6"/>
      <c r="J3" s="278"/>
      <c r="K3" s="278"/>
    </row>
    <row r="4" spans="1:14" ht="10" customHeight="1"/>
    <row r="5" spans="1:14" ht="10" customHeight="1"/>
    <row r="6" spans="1:14">
      <c r="B6" s="5" t="s">
        <v>90</v>
      </c>
    </row>
    <row r="7" spans="1:14">
      <c r="B7" s="38" t="str">
        <f>IF(AND(B8="",D11&lt;&gt;""),'Error txt'!B53,"")</f>
        <v/>
      </c>
      <c r="N7" s="149">
        <f>IF(B7="",0,1)</f>
        <v>0</v>
      </c>
    </row>
    <row r="8" spans="1:14">
      <c r="B8" s="238"/>
      <c r="C8" s="238"/>
      <c r="D8" s="238"/>
      <c r="E8" s="238"/>
      <c r="F8" s="238"/>
      <c r="G8" s="238"/>
      <c r="H8" s="238"/>
      <c r="I8" s="238"/>
      <c r="J8" s="238"/>
    </row>
    <row r="9" spans="1:14" ht="10" customHeight="1"/>
    <row r="10" spans="1:14">
      <c r="B10" s="38" t="str">
        <f>IF(AND(B8&lt;&gt;"",OR(D11="",D14="",D17="")),'Error txt'!B63,"")</f>
        <v/>
      </c>
      <c r="N10" s="149">
        <f>IF(B10="",0,1)</f>
        <v>0</v>
      </c>
    </row>
    <row r="11" spans="1:14">
      <c r="B11" s="3" t="s">
        <v>82</v>
      </c>
      <c r="D11" s="277"/>
      <c r="E11" s="277"/>
    </row>
    <row r="12" spans="1:14" ht="10" customHeight="1"/>
    <row r="13" spans="1:14" ht="10" customHeight="1"/>
    <row r="14" spans="1:14">
      <c r="B14" s="3" t="s">
        <v>83</v>
      </c>
      <c r="D14" s="276"/>
      <c r="E14" s="276"/>
    </row>
    <row r="15" spans="1:14" ht="10" customHeight="1"/>
    <row r="16" spans="1:14" ht="10" customHeight="1"/>
    <row r="17" spans="2:14" ht="30" customHeight="1">
      <c r="B17" s="7" t="s">
        <v>84</v>
      </c>
      <c r="D17" s="273"/>
      <c r="E17" s="274"/>
      <c r="F17" s="274"/>
      <c r="G17" s="274"/>
      <c r="H17" s="274"/>
      <c r="I17" s="274"/>
      <c r="J17" s="275"/>
    </row>
    <row r="18" spans="2:14" ht="10" customHeight="1"/>
    <row r="19" spans="2:14" ht="10" customHeight="1"/>
    <row r="20" spans="2:14">
      <c r="B20" s="5" t="s">
        <v>85</v>
      </c>
      <c r="H20" s="2" t="s">
        <v>63</v>
      </c>
    </row>
    <row r="21" spans="2:14">
      <c r="B21" s="38" t="str">
        <f>IF(AND(B22="",B8&lt;&gt;""),'Error txt'!B64,"")</f>
        <v/>
      </c>
      <c r="N21" s="149">
        <f>IF(B21="",0,1)</f>
        <v>0</v>
      </c>
    </row>
    <row r="22" spans="2:14" ht="368.25" customHeight="1">
      <c r="B22" s="241"/>
      <c r="C22" s="279"/>
      <c r="D22" s="279"/>
      <c r="E22" s="279"/>
      <c r="F22" s="279"/>
      <c r="G22" s="279"/>
      <c r="H22" s="279"/>
      <c r="I22" s="279"/>
      <c r="J22" s="280"/>
    </row>
    <row r="23" spans="2:14" ht="10" customHeight="1"/>
    <row r="24" spans="2:14" ht="10" customHeight="1"/>
    <row r="25" spans="2:14">
      <c r="B25" s="5" t="s">
        <v>254</v>
      </c>
    </row>
    <row r="26" spans="2:14" ht="30" customHeight="1">
      <c r="B26" s="38" t="str">
        <f>IF(AND(B28="",B8&lt;&gt;""),'Error txt'!B65,"")&amp;IF(OR(COUNTA(B28:D42)&lt;&gt;COUNTA(E28:E42),COUNTA(B28:D42)&lt;&gt;COUNTA(F28:J42)),'Error txt'!B66,"")</f>
        <v/>
      </c>
      <c r="N26" s="149">
        <f>IF(B26="",0,1)</f>
        <v>0</v>
      </c>
    </row>
    <row r="27" spans="2:14" ht="46.5">
      <c r="B27" s="281" t="s">
        <v>86</v>
      </c>
      <c r="C27" s="281"/>
      <c r="D27" s="281"/>
      <c r="E27" s="4" t="s">
        <v>87</v>
      </c>
      <c r="F27" s="281" t="s">
        <v>85</v>
      </c>
      <c r="G27" s="281"/>
      <c r="H27" s="281"/>
      <c r="I27" s="281"/>
      <c r="J27" s="281"/>
    </row>
    <row r="28" spans="2:14" ht="52" customHeight="1">
      <c r="B28" s="272"/>
      <c r="C28" s="272"/>
      <c r="D28" s="272"/>
      <c r="E28" s="51"/>
      <c r="F28" s="272"/>
      <c r="G28" s="272"/>
      <c r="H28" s="272"/>
      <c r="I28" s="272"/>
      <c r="J28" s="272"/>
    </row>
    <row r="29" spans="2:14" ht="52" customHeight="1">
      <c r="B29" s="272"/>
      <c r="C29" s="272"/>
      <c r="D29" s="272"/>
      <c r="E29" s="51"/>
      <c r="F29" s="272"/>
      <c r="G29" s="272"/>
      <c r="H29" s="272"/>
      <c r="I29" s="272"/>
      <c r="J29" s="272"/>
    </row>
    <row r="30" spans="2:14" ht="52" customHeight="1">
      <c r="B30" s="272"/>
      <c r="C30" s="272"/>
      <c r="D30" s="272"/>
      <c r="E30" s="51"/>
      <c r="F30" s="272"/>
      <c r="G30" s="272"/>
      <c r="H30" s="272"/>
      <c r="I30" s="272"/>
      <c r="J30" s="272"/>
    </row>
    <row r="31" spans="2:14" ht="52" customHeight="1">
      <c r="B31" s="272"/>
      <c r="C31" s="272"/>
      <c r="D31" s="272"/>
      <c r="E31" s="51"/>
      <c r="F31" s="272"/>
      <c r="G31" s="272"/>
      <c r="H31" s="272"/>
      <c r="I31" s="272"/>
      <c r="J31" s="272"/>
    </row>
    <row r="32" spans="2:14" ht="52" customHeight="1">
      <c r="B32" s="272"/>
      <c r="C32" s="272"/>
      <c r="D32" s="272"/>
      <c r="E32" s="51"/>
      <c r="F32" s="272"/>
      <c r="G32" s="272"/>
      <c r="H32" s="272"/>
      <c r="I32" s="272"/>
      <c r="J32" s="272"/>
    </row>
    <row r="33" spans="2:16" ht="52" customHeight="1">
      <c r="B33" s="272"/>
      <c r="C33" s="272"/>
      <c r="D33" s="272"/>
      <c r="E33" s="51"/>
      <c r="F33" s="272"/>
      <c r="G33" s="272"/>
      <c r="H33" s="272"/>
      <c r="I33" s="272"/>
      <c r="J33" s="272"/>
    </row>
    <row r="34" spans="2:16" ht="52" customHeight="1">
      <c r="B34" s="272"/>
      <c r="C34" s="272"/>
      <c r="D34" s="272"/>
      <c r="E34" s="51"/>
      <c r="F34" s="272"/>
      <c r="G34" s="272"/>
      <c r="H34" s="272"/>
      <c r="I34" s="272"/>
      <c r="J34" s="272"/>
    </row>
    <row r="35" spans="2:16" ht="52" customHeight="1">
      <c r="B35" s="272"/>
      <c r="C35" s="272"/>
      <c r="D35" s="272"/>
      <c r="E35" s="51"/>
      <c r="F35" s="272"/>
      <c r="G35" s="272"/>
      <c r="H35" s="272"/>
      <c r="I35" s="272"/>
      <c r="J35" s="272"/>
    </row>
    <row r="36" spans="2:16" ht="52" customHeight="1">
      <c r="B36" s="272"/>
      <c r="C36" s="272"/>
      <c r="D36" s="272"/>
      <c r="E36" s="51"/>
      <c r="F36" s="272"/>
      <c r="G36" s="272"/>
      <c r="H36" s="272"/>
      <c r="I36" s="272"/>
      <c r="J36" s="272"/>
    </row>
    <row r="37" spans="2:16" ht="52" customHeight="1">
      <c r="B37" s="272"/>
      <c r="C37" s="272"/>
      <c r="D37" s="272"/>
      <c r="E37" s="51"/>
      <c r="F37" s="272"/>
      <c r="G37" s="272"/>
      <c r="H37" s="272"/>
      <c r="I37" s="272"/>
      <c r="J37" s="272"/>
    </row>
    <row r="38" spans="2:16" ht="52" customHeight="1">
      <c r="B38" s="272"/>
      <c r="C38" s="272"/>
      <c r="D38" s="272"/>
      <c r="E38" s="51"/>
      <c r="F38" s="272"/>
      <c r="G38" s="272"/>
      <c r="H38" s="272"/>
      <c r="I38" s="272"/>
      <c r="J38" s="272"/>
    </row>
    <row r="39" spans="2:16" ht="52" customHeight="1">
      <c r="B39" s="272"/>
      <c r="C39" s="272"/>
      <c r="D39" s="272"/>
      <c r="E39" s="51"/>
      <c r="F39" s="272"/>
      <c r="G39" s="272"/>
      <c r="H39" s="272"/>
      <c r="I39" s="272"/>
      <c r="J39" s="272"/>
    </row>
    <row r="40" spans="2:16" ht="52" customHeight="1">
      <c r="B40" s="272"/>
      <c r="C40" s="272"/>
      <c r="D40" s="272"/>
      <c r="E40" s="51"/>
      <c r="F40" s="272"/>
      <c r="G40" s="272"/>
      <c r="H40" s="272"/>
      <c r="I40" s="272"/>
      <c r="J40" s="272"/>
    </row>
    <row r="41" spans="2:16" ht="52" customHeight="1">
      <c r="B41" s="272"/>
      <c r="C41" s="272"/>
      <c r="D41" s="272"/>
      <c r="E41" s="51"/>
      <c r="F41" s="272"/>
      <c r="G41" s="272"/>
      <c r="H41" s="272"/>
      <c r="I41" s="272"/>
      <c r="J41" s="272"/>
    </row>
    <row r="42" spans="2:16" ht="52" customHeight="1">
      <c r="B42" s="272"/>
      <c r="C42" s="272"/>
      <c r="D42" s="272"/>
      <c r="E42" s="51"/>
      <c r="F42" s="272"/>
      <c r="G42" s="272"/>
      <c r="H42" s="272"/>
      <c r="I42" s="272"/>
      <c r="J42" s="272"/>
    </row>
    <row r="43" spans="2:16">
      <c r="P43" s="149" t="s">
        <v>216</v>
      </c>
    </row>
    <row r="44" spans="2:16">
      <c r="P44" s="149" t="s">
        <v>38</v>
      </c>
    </row>
    <row r="45" spans="2:16">
      <c r="P45" s="149" t="s">
        <v>39</v>
      </c>
    </row>
    <row r="46" spans="2:16">
      <c r="P46" s="149" t="s">
        <v>40</v>
      </c>
    </row>
    <row r="47" spans="2:16">
      <c r="P47" s="149" t="s">
        <v>41</v>
      </c>
    </row>
    <row r="48" spans="2:16">
      <c r="P48" s="149" t="s">
        <v>42</v>
      </c>
    </row>
    <row r="49" spans="16:16">
      <c r="P49" s="149" t="s">
        <v>43</v>
      </c>
    </row>
    <row r="50" spans="16:16">
      <c r="P50" s="149" t="s">
        <v>44</v>
      </c>
    </row>
    <row r="51" spans="16:16">
      <c r="P51" s="149" t="s">
        <v>45</v>
      </c>
    </row>
    <row r="52" spans="16:16">
      <c r="P52" s="149" t="s">
        <v>46</v>
      </c>
    </row>
    <row r="53" spans="16:16">
      <c r="P53" s="149" t="s">
        <v>47</v>
      </c>
    </row>
    <row r="54" spans="16:16">
      <c r="P54" s="149" t="s">
        <v>48</v>
      </c>
    </row>
    <row r="55" spans="16:16">
      <c r="P55" s="149" t="s">
        <v>49</v>
      </c>
    </row>
    <row r="56" spans="16:16">
      <c r="P56" s="149" t="s">
        <v>50</v>
      </c>
    </row>
  </sheetData>
  <mergeCells count="38">
    <mergeCell ref="J3:K3"/>
    <mergeCell ref="B27:D27"/>
    <mergeCell ref="F27:J27"/>
    <mergeCell ref="B8:J8"/>
    <mergeCell ref="D11:E11"/>
    <mergeCell ref="D14:E14"/>
    <mergeCell ref="D17:J17"/>
    <mergeCell ref="B22:J22"/>
    <mergeCell ref="B28:D28"/>
    <mergeCell ref="F28:J28"/>
    <mergeCell ref="B29:D29"/>
    <mergeCell ref="F29:J29"/>
    <mergeCell ref="B30:D30"/>
    <mergeCell ref="F30:J30"/>
    <mergeCell ref="B31:D31"/>
    <mergeCell ref="F31:J31"/>
    <mergeCell ref="B32:D32"/>
    <mergeCell ref="F32:J32"/>
    <mergeCell ref="B33:D33"/>
    <mergeCell ref="F33:J33"/>
    <mergeCell ref="B34:D34"/>
    <mergeCell ref="F34:J34"/>
    <mergeCell ref="B35:D35"/>
    <mergeCell ref="F35:J35"/>
    <mergeCell ref="B36:D36"/>
    <mergeCell ref="F36:J36"/>
    <mergeCell ref="B37:D37"/>
    <mergeCell ref="F37:J37"/>
    <mergeCell ref="B38:D38"/>
    <mergeCell ref="F38:J38"/>
    <mergeCell ref="B39:D39"/>
    <mergeCell ref="F39:J39"/>
    <mergeCell ref="B40:D40"/>
    <mergeCell ref="F40:J40"/>
    <mergeCell ref="B41:D41"/>
    <mergeCell ref="F41:J41"/>
    <mergeCell ref="B42:D42"/>
    <mergeCell ref="F42:J42"/>
  </mergeCells>
  <conditionalFormatting sqref="B11">
    <cfRule type="expression" dxfId="498" priority="13">
      <formula>AND($B$8&lt;&gt;"",$D$11="")</formula>
    </cfRule>
  </conditionalFormatting>
  <conditionalFormatting sqref="B14">
    <cfRule type="expression" dxfId="497" priority="12">
      <formula>AND($B$8&lt;&gt;"",$D$14="")</formula>
    </cfRule>
  </conditionalFormatting>
  <conditionalFormatting sqref="B17">
    <cfRule type="expression" dxfId="496" priority="11">
      <formula>AND($B$8&lt;&gt;"",$D$17="")</formula>
    </cfRule>
  </conditionalFormatting>
  <conditionalFormatting sqref="B39:D42 F39:J42">
    <cfRule type="expression" dxfId="495" priority="7">
      <formula>COUNTA($B39:$J39)&lt;&gt;3</formula>
    </cfRule>
  </conditionalFormatting>
  <conditionalFormatting sqref="E39:E42">
    <cfRule type="expression" dxfId="494" priority="5">
      <formula>COUNTA($B39:$J39)&lt;&gt;3</formula>
    </cfRule>
  </conditionalFormatting>
  <conditionalFormatting sqref="B28:D28 F28:J28">
    <cfRule type="expression" dxfId="493" priority="4">
      <formula>COUNTA($B28:$J28)&lt;&gt;3</formula>
    </cfRule>
  </conditionalFormatting>
  <conditionalFormatting sqref="B29:D38 F29:J38">
    <cfRule type="expression" dxfId="492" priority="3">
      <formula>COUNTA($B29:$J29)&lt;&gt;3</formula>
    </cfRule>
  </conditionalFormatting>
  <conditionalFormatting sqref="E28">
    <cfRule type="expression" dxfId="491" priority="2">
      <formula>COUNTA($B28:$J28)&lt;&gt;3</formula>
    </cfRule>
  </conditionalFormatting>
  <conditionalFormatting sqref="E29:E38">
    <cfRule type="expression" dxfId="490" priority="1">
      <formula>COUNTA($B29:$J29)&lt;&gt;3</formula>
    </cfRule>
  </conditionalFormatting>
  <dataValidations count="7">
    <dataValidation type="textLength" operator="lessThanOrEqual" allowBlank="1" showInputMessage="1" showErrorMessage="1" errorTitle="Maximum 100 characters" error="Press &quot;Retry&quot; button and reduce text length!" prompt="Maximum 100 characters" sqref="B8:J8" xr:uid="{089505DB-1102-4821-BD1C-774E26FD89BD}">
      <formula1>100</formula1>
    </dataValidation>
    <dataValidation type="textLength" operator="lessThanOrEqual" allowBlank="1" showInputMessage="1" showErrorMessage="1" errorTitle="Maximum 150 characters" error="Press &quot;Retry&quot; button and reduce text length!" prompt="Maximum 150 characters" sqref="D17:J17" xr:uid="{1C6E1615-9016-4BB8-801D-99B67FB19274}">
      <formula1>150</formula1>
    </dataValidation>
    <dataValidation type="textLength" operator="lessThanOrEqual" allowBlank="1" showInputMessage="1" showErrorMessage="1" errorTitle="Maximum 80 characters" error="Press &quot;Retry&quot; button and reduce text length!" prompt="Maximum 80 characters" sqref="B28:D42" xr:uid="{00000000-0002-0000-0700-000002000000}">
      <formula1>80</formula1>
    </dataValidation>
    <dataValidation type="textLength" operator="lessThanOrEqual" allowBlank="1" showInputMessage="1" showErrorMessage="1" errorTitle="Maximum 250 characters" error="Press &quot;Retry&quot; button and reduce text length!" prompt="Maximum 250 characters" sqref="F28:J42" xr:uid="{00000000-0002-0000-0700-000003000000}">
      <formula1>250</formula1>
    </dataValidation>
    <dataValidation type="list" allowBlank="1" showInputMessage="1" showErrorMessage="1" sqref="D14:E14" xr:uid="{00000000-0002-0000-0700-000004000000}">
      <formula1>$P$43:$P$56</formula1>
    </dataValidation>
    <dataValidation type="custom" allowBlank="1" showInputMessage="1" showErrorMessage="1" errorTitle="Provide correct amount in EUR" error="Error! Only 2 digits allowed after decimal point!" sqref="D11:E11" xr:uid="{48B7539B-D277-4ECB-9BC0-8857106C6F6E}">
      <formula1>D11=ROUND(D11,2)</formula1>
    </dataValidation>
    <dataValidation type="custom" allowBlank="1" showInputMessage="1" showErrorMessage="1" errorTitle="Provide correct number" error="Error! Only round numbers allowed for this field!" sqref="E28:E42" xr:uid="{00000000-0002-0000-0700-000006000000}">
      <formula1>E28=ROUND(E28,0)</formula1>
    </dataValidation>
  </dataValidations>
  <pageMargins left="0.7" right="0.7" top="0.75" bottom="0.75" header="0.3" footer="0.3"/>
  <pageSetup scale="74" orientation="portrait" r:id="rId1"/>
  <headerFooter>
    <oddFooter>&amp;CWorksheet: &amp;A&amp;  ;Page &amp;P of &amp;N</oddFooter>
  </headerFooter>
  <rowBreaks count="1" manualBreakCount="1">
    <brk id="23"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56"/>
  <sheetViews>
    <sheetView showGridLines="0" showRowColHeaders="0" topLeftCell="A22" zoomScaleNormal="100" workbookViewId="0">
      <selection activeCell="S29" sqref="S29"/>
    </sheetView>
  </sheetViews>
  <sheetFormatPr defaultColWidth="9.1796875" defaultRowHeight="15.5"/>
  <cols>
    <col min="1" max="1" width="4.7265625" style="3" customWidth="1"/>
    <col min="2" max="2" width="9.1796875" style="3"/>
    <col min="3" max="3" width="16.1796875" style="3" customWidth="1"/>
    <col min="4" max="4" width="8.453125" style="3" customWidth="1"/>
    <col min="5" max="5" width="10" style="3" customWidth="1"/>
    <col min="6" max="8" width="9.1796875" style="3"/>
    <col min="9" max="9" width="16" style="3" customWidth="1"/>
    <col min="10" max="10" width="25.26953125" style="3" customWidth="1"/>
    <col min="11" max="12" width="4.7265625" style="3" customWidth="1"/>
    <col min="13" max="17" width="9.1796875" style="149" hidden="1" customWidth="1"/>
    <col min="18" max="22" width="9.1796875" style="114"/>
    <col min="23" max="16384" width="9.1796875" style="3"/>
  </cols>
  <sheetData>
    <row r="1" spans="1:14" ht="10" customHeight="1">
      <c r="N1" s="50" t="str">
        <f ca="1">IF(SUM(N2:N42)&gt;0," "&amp;MID(CELL("filename",A1),FIND("]",CELL("filename",A1))+1,255)&amp;"; ","")</f>
        <v/>
      </c>
    </row>
    <row r="2" spans="1:14" ht="10" customHeight="1"/>
    <row r="3" spans="1:14" ht="18">
      <c r="A3" s="6"/>
      <c r="B3" s="113" t="s">
        <v>191</v>
      </c>
      <c r="C3" s="6"/>
      <c r="D3" s="6"/>
      <c r="E3" s="6"/>
      <c r="F3" s="6"/>
      <c r="G3" s="6"/>
      <c r="H3" s="6"/>
      <c r="I3" s="6"/>
      <c r="J3" s="278"/>
      <c r="K3" s="278"/>
      <c r="M3" s="149" t="s">
        <v>259</v>
      </c>
    </row>
    <row r="4" spans="1:14" ht="10" customHeight="1"/>
    <row r="5" spans="1:14" ht="10" customHeight="1"/>
    <row r="6" spans="1:14">
      <c r="B6" s="5" t="s">
        <v>90</v>
      </c>
    </row>
    <row r="7" spans="1:14">
      <c r="B7" s="38" t="str">
        <f>IF(AND(B8="",D11&lt;&gt;""),'Error txt'!B53,"")</f>
        <v/>
      </c>
      <c r="N7" s="149">
        <f>IF(B7="",0,1)</f>
        <v>0</v>
      </c>
    </row>
    <row r="8" spans="1:14">
      <c r="B8" s="238"/>
      <c r="C8" s="238"/>
      <c r="D8" s="238"/>
      <c r="E8" s="238"/>
      <c r="F8" s="238"/>
      <c r="G8" s="238"/>
      <c r="H8" s="238"/>
      <c r="I8" s="238"/>
      <c r="J8" s="238"/>
    </row>
    <row r="9" spans="1:14" ht="10" customHeight="1"/>
    <row r="10" spans="1:14">
      <c r="B10" s="38" t="str">
        <f>IF(AND(B8&lt;&gt;"",OR(D11="",D14="",D17="")),'Error txt'!B63,"")</f>
        <v/>
      </c>
      <c r="N10" s="149">
        <f>IF(B10="",0,1)</f>
        <v>0</v>
      </c>
    </row>
    <row r="11" spans="1:14">
      <c r="B11" s="3" t="s">
        <v>82</v>
      </c>
      <c r="D11" s="277"/>
      <c r="E11" s="277"/>
    </row>
    <row r="12" spans="1:14" ht="10" customHeight="1"/>
    <row r="13" spans="1:14" ht="10" customHeight="1"/>
    <row r="14" spans="1:14">
      <c r="B14" s="3" t="s">
        <v>83</v>
      </c>
      <c r="D14" s="276"/>
      <c r="E14" s="276"/>
    </row>
    <row r="15" spans="1:14" ht="10" customHeight="1"/>
    <row r="16" spans="1:14" ht="10" customHeight="1"/>
    <row r="17" spans="2:14" ht="30" customHeight="1">
      <c r="B17" s="7" t="s">
        <v>84</v>
      </c>
      <c r="D17" s="273"/>
      <c r="E17" s="274"/>
      <c r="F17" s="274"/>
      <c r="G17" s="274"/>
      <c r="H17" s="274"/>
      <c r="I17" s="274"/>
      <c r="J17" s="275"/>
    </row>
    <row r="18" spans="2:14" ht="10" customHeight="1"/>
    <row r="19" spans="2:14" ht="10" customHeight="1"/>
    <row r="20" spans="2:14">
      <c r="B20" s="5" t="s">
        <v>85</v>
      </c>
      <c r="H20" s="2" t="s">
        <v>63</v>
      </c>
    </row>
    <row r="21" spans="2:14">
      <c r="B21" s="38" t="str">
        <f>IF(AND(B22="",B8&lt;&gt;""),'Error txt'!B64,"")</f>
        <v/>
      </c>
      <c r="N21" s="149">
        <f>IF(B21="",0,1)</f>
        <v>0</v>
      </c>
    </row>
    <row r="22" spans="2:14" ht="368.25" customHeight="1">
      <c r="B22" s="241"/>
      <c r="C22" s="279"/>
      <c r="D22" s="279"/>
      <c r="E22" s="279"/>
      <c r="F22" s="279"/>
      <c r="G22" s="279"/>
      <c r="H22" s="279"/>
      <c r="I22" s="279"/>
      <c r="J22" s="280"/>
    </row>
    <row r="23" spans="2:14" ht="10" customHeight="1"/>
    <row r="24" spans="2:14" ht="10" customHeight="1"/>
    <row r="25" spans="2:14">
      <c r="B25" s="5" t="s">
        <v>254</v>
      </c>
    </row>
    <row r="26" spans="2:14" ht="30" customHeight="1">
      <c r="B26" s="38" t="str">
        <f>IF(AND(B28="",B8&lt;&gt;""),'Error txt'!B65,"")&amp;IF(OR(COUNTA(B28:D42)&lt;&gt;COUNTA(E28:E42),COUNTA(B28:D42)&lt;&gt;COUNTA(F28:J42)),'Error txt'!B66,"")</f>
        <v/>
      </c>
      <c r="N26" s="149">
        <f>IF(B26="",0,1)</f>
        <v>0</v>
      </c>
    </row>
    <row r="27" spans="2:14" ht="46.5">
      <c r="B27" s="281" t="s">
        <v>86</v>
      </c>
      <c r="C27" s="281"/>
      <c r="D27" s="281"/>
      <c r="E27" s="4" t="s">
        <v>87</v>
      </c>
      <c r="F27" s="281" t="s">
        <v>85</v>
      </c>
      <c r="G27" s="281"/>
      <c r="H27" s="281"/>
      <c r="I27" s="281"/>
      <c r="J27" s="281"/>
    </row>
    <row r="28" spans="2:14" ht="52" customHeight="1">
      <c r="B28" s="272"/>
      <c r="C28" s="272"/>
      <c r="D28" s="272"/>
      <c r="E28" s="51"/>
      <c r="F28" s="272"/>
      <c r="G28" s="272"/>
      <c r="H28" s="272"/>
      <c r="I28" s="272"/>
      <c r="J28" s="272"/>
    </row>
    <row r="29" spans="2:14" ht="52" customHeight="1">
      <c r="B29" s="272"/>
      <c r="C29" s="272"/>
      <c r="D29" s="272"/>
      <c r="E29" s="51"/>
      <c r="F29" s="272"/>
      <c r="G29" s="272"/>
      <c r="H29" s="272"/>
      <c r="I29" s="272"/>
      <c r="J29" s="272"/>
    </row>
    <row r="30" spans="2:14" ht="52" customHeight="1">
      <c r="B30" s="272"/>
      <c r="C30" s="272"/>
      <c r="D30" s="272"/>
      <c r="E30" s="51"/>
      <c r="F30" s="272"/>
      <c r="G30" s="272"/>
      <c r="H30" s="272"/>
      <c r="I30" s="272"/>
      <c r="J30" s="272"/>
    </row>
    <row r="31" spans="2:14" ht="52" customHeight="1">
      <c r="B31" s="272"/>
      <c r="C31" s="272"/>
      <c r="D31" s="272"/>
      <c r="E31" s="51"/>
      <c r="F31" s="272"/>
      <c r="G31" s="272"/>
      <c r="H31" s="272"/>
      <c r="I31" s="272"/>
      <c r="J31" s="272"/>
    </row>
    <row r="32" spans="2:14" ht="52" customHeight="1">
      <c r="B32" s="272"/>
      <c r="C32" s="272"/>
      <c r="D32" s="272"/>
      <c r="E32" s="51"/>
      <c r="F32" s="272"/>
      <c r="G32" s="272"/>
      <c r="H32" s="272"/>
      <c r="I32" s="272"/>
      <c r="J32" s="272"/>
    </row>
    <row r="33" spans="2:16" ht="52" customHeight="1">
      <c r="B33" s="272"/>
      <c r="C33" s="272"/>
      <c r="D33" s="272"/>
      <c r="E33" s="51"/>
      <c r="F33" s="272"/>
      <c r="G33" s="272"/>
      <c r="H33" s="272"/>
      <c r="I33" s="272"/>
      <c r="J33" s="272"/>
    </row>
    <row r="34" spans="2:16" ht="52" customHeight="1">
      <c r="B34" s="272"/>
      <c r="C34" s="272"/>
      <c r="D34" s="272"/>
      <c r="E34" s="51"/>
      <c r="F34" s="272"/>
      <c r="G34" s="272"/>
      <c r="H34" s="272"/>
      <c r="I34" s="272"/>
      <c r="J34" s="272"/>
    </row>
    <row r="35" spans="2:16" ht="52" customHeight="1">
      <c r="B35" s="272"/>
      <c r="C35" s="272"/>
      <c r="D35" s="272"/>
      <c r="E35" s="51"/>
      <c r="F35" s="272"/>
      <c r="G35" s="272"/>
      <c r="H35" s="272"/>
      <c r="I35" s="272"/>
      <c r="J35" s="272"/>
    </row>
    <row r="36" spans="2:16" ht="52" customHeight="1">
      <c r="B36" s="272"/>
      <c r="C36" s="272"/>
      <c r="D36" s="272"/>
      <c r="E36" s="51"/>
      <c r="F36" s="272"/>
      <c r="G36" s="272"/>
      <c r="H36" s="272"/>
      <c r="I36" s="272"/>
      <c r="J36" s="272"/>
    </row>
    <row r="37" spans="2:16" ht="52" customHeight="1">
      <c r="B37" s="272"/>
      <c r="C37" s="272"/>
      <c r="D37" s="272"/>
      <c r="E37" s="51"/>
      <c r="F37" s="272"/>
      <c r="G37" s="272"/>
      <c r="H37" s="272"/>
      <c r="I37" s="272"/>
      <c r="J37" s="272"/>
    </row>
    <row r="38" spans="2:16" ht="52" customHeight="1">
      <c r="B38" s="272"/>
      <c r="C38" s="272"/>
      <c r="D38" s="272"/>
      <c r="E38" s="51"/>
      <c r="F38" s="272"/>
      <c r="G38" s="272"/>
      <c r="H38" s="272"/>
      <c r="I38" s="272"/>
      <c r="J38" s="272"/>
    </row>
    <row r="39" spans="2:16" ht="52" customHeight="1">
      <c r="B39" s="272"/>
      <c r="C39" s="272"/>
      <c r="D39" s="272"/>
      <c r="E39" s="51"/>
      <c r="F39" s="272"/>
      <c r="G39" s="272"/>
      <c r="H39" s="272"/>
      <c r="I39" s="272"/>
      <c r="J39" s="272"/>
    </row>
    <row r="40" spans="2:16" ht="52" customHeight="1">
      <c r="B40" s="272"/>
      <c r="C40" s="272"/>
      <c r="D40" s="272"/>
      <c r="E40" s="51"/>
      <c r="F40" s="272"/>
      <c r="G40" s="272"/>
      <c r="H40" s="272"/>
      <c r="I40" s="272"/>
      <c r="J40" s="272"/>
    </row>
    <row r="41" spans="2:16" ht="52" customHeight="1">
      <c r="B41" s="272"/>
      <c r="C41" s="272"/>
      <c r="D41" s="272"/>
      <c r="E41" s="51"/>
      <c r="F41" s="272"/>
      <c r="G41" s="272"/>
      <c r="H41" s="272"/>
      <c r="I41" s="272"/>
      <c r="J41" s="272"/>
    </row>
    <row r="42" spans="2:16" ht="52" customHeight="1">
      <c r="B42" s="272"/>
      <c r="C42" s="272"/>
      <c r="D42" s="272"/>
      <c r="E42" s="51"/>
      <c r="F42" s="272"/>
      <c r="G42" s="272"/>
      <c r="H42" s="272"/>
      <c r="I42" s="272"/>
      <c r="J42" s="272"/>
    </row>
    <row r="43" spans="2:16">
      <c r="P43" s="149" t="s">
        <v>216</v>
      </c>
    </row>
    <row r="44" spans="2:16">
      <c r="P44" s="149" t="s">
        <v>38</v>
      </c>
    </row>
    <row r="45" spans="2:16">
      <c r="P45" s="149" t="s">
        <v>39</v>
      </c>
    </row>
    <row r="46" spans="2:16">
      <c r="P46" s="149" t="s">
        <v>40</v>
      </c>
    </row>
    <row r="47" spans="2:16">
      <c r="P47" s="149" t="s">
        <v>41</v>
      </c>
    </row>
    <row r="48" spans="2:16">
      <c r="P48" s="149" t="s">
        <v>42</v>
      </c>
    </row>
    <row r="49" spans="16:16">
      <c r="P49" s="149" t="s">
        <v>43</v>
      </c>
    </row>
    <row r="50" spans="16:16">
      <c r="P50" s="149" t="s">
        <v>44</v>
      </c>
    </row>
    <row r="51" spans="16:16">
      <c r="P51" s="149" t="s">
        <v>45</v>
      </c>
    </row>
    <row r="52" spans="16:16">
      <c r="P52" s="149" t="s">
        <v>46</v>
      </c>
    </row>
    <row r="53" spans="16:16">
      <c r="P53" s="149" t="s">
        <v>47</v>
      </c>
    </row>
    <row r="54" spans="16:16">
      <c r="P54" s="149" t="s">
        <v>48</v>
      </c>
    </row>
    <row r="55" spans="16:16">
      <c r="P55" s="149" t="s">
        <v>49</v>
      </c>
    </row>
    <row r="56" spans="16:16">
      <c r="P56" s="149" t="s">
        <v>50</v>
      </c>
    </row>
  </sheetData>
  <mergeCells count="38">
    <mergeCell ref="J3:K3"/>
    <mergeCell ref="B27:D27"/>
    <mergeCell ref="F27:J27"/>
    <mergeCell ref="B8:J8"/>
    <mergeCell ref="D11:E11"/>
    <mergeCell ref="D14:E14"/>
    <mergeCell ref="D17:J17"/>
    <mergeCell ref="B22:J22"/>
    <mergeCell ref="B28:D28"/>
    <mergeCell ref="F28:J28"/>
    <mergeCell ref="B29:D29"/>
    <mergeCell ref="F29:J29"/>
    <mergeCell ref="B30:D30"/>
    <mergeCell ref="F30:J30"/>
    <mergeCell ref="B31:D31"/>
    <mergeCell ref="F31:J31"/>
    <mergeCell ref="B32:D32"/>
    <mergeCell ref="F32:J32"/>
    <mergeCell ref="B33:D33"/>
    <mergeCell ref="F33:J33"/>
    <mergeCell ref="B34:D34"/>
    <mergeCell ref="F34:J34"/>
    <mergeCell ref="B35:D35"/>
    <mergeCell ref="F35:J35"/>
    <mergeCell ref="B36:D36"/>
    <mergeCell ref="F36:J36"/>
    <mergeCell ref="B37:D37"/>
    <mergeCell ref="F37:J37"/>
    <mergeCell ref="B38:D38"/>
    <mergeCell ref="F38:J38"/>
    <mergeCell ref="B39:D39"/>
    <mergeCell ref="F39:J39"/>
    <mergeCell ref="B40:D40"/>
    <mergeCell ref="F40:J40"/>
    <mergeCell ref="B41:D41"/>
    <mergeCell ref="F41:J41"/>
    <mergeCell ref="B42:D42"/>
    <mergeCell ref="F42:J42"/>
  </mergeCells>
  <conditionalFormatting sqref="B28:D28 F28:J28">
    <cfRule type="expression" dxfId="489" priority="10">
      <formula>COUNTA($B28:$J28)&lt;&gt;3</formula>
    </cfRule>
  </conditionalFormatting>
  <conditionalFormatting sqref="B29:D42 F29:J42">
    <cfRule type="expression" dxfId="488" priority="9">
      <formula>COUNTA($B29:$J29)&lt;&gt;3</formula>
    </cfRule>
  </conditionalFormatting>
  <conditionalFormatting sqref="B11">
    <cfRule type="expression" dxfId="487" priority="5">
      <formula>AND($B$8&lt;&gt;"",$D$11="")</formula>
    </cfRule>
  </conditionalFormatting>
  <conditionalFormatting sqref="B14">
    <cfRule type="expression" dxfId="486" priority="4">
      <formula>AND($B$8&lt;&gt;"",$D$14="")</formula>
    </cfRule>
  </conditionalFormatting>
  <conditionalFormatting sqref="B17">
    <cfRule type="expression" dxfId="485" priority="3">
      <formula>AND($B$8&lt;&gt;"",$D$17="")</formula>
    </cfRule>
  </conditionalFormatting>
  <conditionalFormatting sqref="E28">
    <cfRule type="expression" dxfId="484" priority="2">
      <formula>COUNTA($B28:$J28)&lt;&gt;3</formula>
    </cfRule>
  </conditionalFormatting>
  <conditionalFormatting sqref="E29:E42">
    <cfRule type="expression" dxfId="483" priority="1">
      <formula>COUNTA($B29:$J29)&lt;&gt;3</formula>
    </cfRule>
  </conditionalFormatting>
  <dataValidations xWindow="453" yWindow="435" count="7">
    <dataValidation type="textLength" operator="lessThanOrEqual" allowBlank="1" showInputMessage="1" showErrorMessage="1" errorTitle="Maximum 250 characters" error="Press &quot;Retry&quot; button and reduce text length!" prompt="Maximum 250 characters" sqref="F28:J42" xr:uid="{00000000-0002-0000-0800-000000000000}">
      <formula1>250</formula1>
    </dataValidation>
    <dataValidation type="textLength" operator="lessThanOrEqual" allowBlank="1" showInputMessage="1" showErrorMessage="1" errorTitle="Maximum 80 characters" error="Press &quot;Retry&quot; button and reduce text length!" prompt="Maximum 80 characters" sqref="B28:D42" xr:uid="{00000000-0002-0000-0800-000001000000}">
      <formula1>80</formula1>
    </dataValidation>
    <dataValidation type="textLength" operator="lessThanOrEqual" allowBlank="1" showInputMessage="1" showErrorMessage="1" errorTitle="Maximum 150 characters" error="Press &quot;Retry&quot; button and reduce text length!" prompt="Maximum 150 characters" sqref="D17:J17" xr:uid="{00000000-0002-0000-0800-000002000000}">
      <formula1>150</formula1>
    </dataValidation>
    <dataValidation type="textLength" operator="lessThanOrEqual" allowBlank="1" showInputMessage="1" showErrorMessage="1" errorTitle="Maximum 100 characters" error="Press &quot;Retry&quot; button and reduce text length!" prompt="Maximum 100 characters" sqref="B8:J8" xr:uid="{00000000-0002-0000-0800-000003000000}">
      <formula1>100</formula1>
    </dataValidation>
    <dataValidation type="list" allowBlank="1" showInputMessage="1" showErrorMessage="1" sqref="D14:E14" xr:uid="{00000000-0002-0000-0800-000004000000}">
      <formula1>$P$43:$P$56</formula1>
    </dataValidation>
    <dataValidation type="custom" allowBlank="1" showInputMessage="1" showErrorMessage="1" errorTitle="Provide correct amount in EUR" error="Error! Only 2 digits allowed after decimal point!" sqref="D11:E11" xr:uid="{00000000-0002-0000-0800-000005000000}">
      <formula1>D11=ROUND(D11,2)</formula1>
    </dataValidation>
    <dataValidation type="custom" allowBlank="1" showInputMessage="1" showErrorMessage="1" errorTitle="Provide correct number" error="Error! Only round numbers allowed for this field!" sqref="E28:E42" xr:uid="{00000000-0002-0000-0800-000006000000}">
      <formula1>E28=ROUND(E28,0)</formula1>
    </dataValidation>
  </dataValidations>
  <pageMargins left="0.7" right="0.7" top="0.75" bottom="0.75" header="0.3" footer="0.3"/>
  <pageSetup scale="74" orientation="portrait" r:id="rId1"/>
  <headerFooter>
    <oddFooter>&amp;CWorksheet: &amp;A&amp;  ;Page &amp;P of &amp;N</oddFooter>
  </headerFooter>
  <rowBreaks count="1" manualBreakCount="1">
    <brk id="2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Error txt</vt:lpstr>
      <vt:lpstr>I Title</vt:lpstr>
      <vt:lpstr>II Description</vt:lpstr>
      <vt:lpstr>III Relevance</vt:lpstr>
      <vt:lpstr>IV AP1</vt:lpstr>
      <vt:lpstr>V AP2</vt:lpstr>
      <vt:lpstr>VI AP3</vt:lpstr>
      <vt:lpstr>VII AP4</vt:lpstr>
      <vt:lpstr>VIII AP5</vt:lpstr>
      <vt:lpstr>IX Time Plan</vt:lpstr>
      <vt:lpstr>X Partners</vt:lpstr>
      <vt:lpstr>XI Associates</vt:lpstr>
      <vt:lpstr>XII LogFrame</vt:lpstr>
      <vt:lpstr>XIII Budget per partners</vt:lpstr>
      <vt:lpstr>XIV Total Budget</vt:lpstr>
      <vt:lpstr>XV Declaration</vt:lpstr>
      <vt:lpstr>'I Title'!Print_Area</vt:lpstr>
      <vt:lpstr>'II Description'!Print_Area</vt:lpstr>
      <vt:lpstr>'III Relevance'!Print_Area</vt:lpstr>
      <vt:lpstr>'IV AP1'!Print_Area</vt:lpstr>
      <vt:lpstr>'V AP2'!Print_Area</vt:lpstr>
      <vt:lpstr>'VI AP3'!Print_Area</vt:lpstr>
      <vt:lpstr>'VII AP4'!Print_Area</vt:lpstr>
      <vt:lpstr>'VIII AP5'!Print_Area</vt:lpstr>
      <vt:lpstr>'X Partners'!Print_Area</vt:lpstr>
      <vt:lpstr>'XI Associates'!Print_Area</vt:lpstr>
      <vt:lpstr>'XII LogFrame'!Print_Area</vt:lpstr>
      <vt:lpstr>'XIII Budget per partners'!Print_Area</vt:lpstr>
      <vt:lpstr>'XIV Total Budget'!Print_Area</vt:lpstr>
      <vt:lpstr>'XV Declaration'!Print_Area</vt:lpstr>
      <vt:lpstr>'IX Time Plan'!Print_Titles</vt:lpstr>
      <vt:lpstr>'XIII Budget per partners'!Print_Titles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dc:creator>
  <cp:lastModifiedBy>Lauris Šēls</cp:lastModifiedBy>
  <cp:lastPrinted>2017-09-24T18:02:31Z</cp:lastPrinted>
  <dcterms:created xsi:type="dcterms:W3CDTF">2017-09-11T15:01:56Z</dcterms:created>
  <dcterms:modified xsi:type="dcterms:W3CDTF">2023-01-13T11:08:54Z</dcterms:modified>
</cp:coreProperties>
</file>